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425"/>
  </bookViews>
  <sheets>
    <sheet name="Perub RKPD 2022" sheetId="1" r:id="rId1"/>
  </sheets>
  <externalReferences>
    <externalReference r:id="rId2"/>
    <externalReference r:id="rId3"/>
    <externalReference r:id="rId4"/>
  </externalReferences>
  <definedNames>
    <definedName name="\" localSheetId="0">#REF!</definedName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 localSheetId="0">(#REF!,#REF!,#REF!,#REF!,#REF!,#REF!,#REF!,#REF!,#REF!,#REF!,#REF!,#REF!,#REF!,#REF!,#REF!,#REF!)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 localSheetId="0">#REF!</definedName>
    <definedName name="_104Excel_BuiltIn_Database_2_1_3_1_1">#REF!</definedName>
    <definedName name="_105Excel_BuiltIn_Database_3_1_1" localSheetId="0">#REF!</definedName>
    <definedName name="_105Excel_BuiltIn_Database_3_1_1">#REF!</definedName>
    <definedName name="_106Excel_BuiltIn_Database_3_1_1_1" localSheetId="0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 localSheetId="0">#REF!</definedName>
    <definedName name="_200W_2_1_3_1_1">#REF!</definedName>
    <definedName name="_201W_3_1_1" localSheetId="0">#REF!</definedName>
    <definedName name="_201W_3_1_1">#REF!</definedName>
    <definedName name="_202W_3_1_1_1" localSheetId="0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 localSheetId="0">(#REF!,#REF!,#REF!,#REF!,#REF!,#REF!,#REF!,#REF!,#REF!,#REF!,#REF!,#REF!,#REF!,#REF!,#REF!,#REF!)</definedName>
    <definedName name="_97es2b_2_1_3_1_1">(#REF!,#REF!,#REF!,#REF!,#REF!,#REF!,#REF!,#REF!,#REF!,#REF!,#REF!,#REF!,#REF!,#REF!,#REF!,#REF!)</definedName>
    <definedName name="_98es2b_3_1_1" localSheetId="0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 localSheetId="0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 localSheetId="0">#REF!</definedName>
    <definedName name="_9cari_2_1_3_1_1">#REF!</definedName>
    <definedName name="_EEE16">'[1]5-ALAT(1)'!$AZ$23</definedName>
    <definedName name="_xlnm._FilterDatabase" localSheetId="0" hidden="1">'Perub RKPD 2022'!$A$3:$BX$53</definedName>
    <definedName name="_MMM02">'[1]4-Basic Price'!$F$52</definedName>
    <definedName name="_MMM06">'[1]4-Basic Price'!$F$56</definedName>
    <definedName name="_MMM10">'[1]4-Basic Price'!$F$60</definedName>
    <definedName name="AA" localSheetId="0">#REF!</definedName>
    <definedName name="AA">#REF!</definedName>
    <definedName name="AAS" localSheetId="0">#REF!</definedName>
    <definedName name="AAS">#REF!</definedName>
    <definedName name="AAS_1" localSheetId="0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 localSheetId="0">#REF!</definedName>
    <definedName name="DIDIK">#REF!</definedName>
    <definedName name="DIKSTRUK" localSheetId="0">#REF!</definedName>
    <definedName name="DIKSTRUK">#REF!</definedName>
    <definedName name="DIKSTRUK_1" localSheetId="0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 localSheetId="0">(#REF!,#REF!,#REF!,#REF!,#REF!,#REF!,#REF!,#REF!,#REF!,#REF!,#REF!,#REF!,#REF!,#REF!,#REF!,#REF!)</definedName>
    <definedName name="es2b">(#REF!,#REF!,#REF!,#REF!,#REF!,#REF!,#REF!,#REF!,#REF!,#REF!,#REF!,#REF!,#REF!,#REF!,#REF!,#REF!)</definedName>
    <definedName name="es2b_1" localSheetId="0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 localSheetId="0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 localSheetId="0">#REF!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 localSheetId="0">#REF!</definedName>
    <definedName name="Excel_BuiltIn_Database">#REF!</definedName>
    <definedName name="Excel_BuiltIn_Database_1" localSheetId="0">#REF!</definedName>
    <definedName name="Excel_BuiltIn_Database_1">#REF!</definedName>
    <definedName name="Excel_BuiltIn_Database_1_2" localSheetId="0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 localSheetId="0">#REF!</definedName>
    <definedName name="Excel_BuiltIn_Print_Area_4_1">#REF!</definedName>
    <definedName name="Excel_BuiltIn_Print_Area_4_1_3" localSheetId="0">#REF!</definedName>
    <definedName name="Excel_BuiltIn_Print_Area_4_1_3">#REF!</definedName>
    <definedName name="Excel_BuiltIn_Print_Area_4_1_4" localSheetId="0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 localSheetId="0">#REF!</definedName>
    <definedName name="Excel_BuiltIn_Print_Titles_1">#REF!</definedName>
    <definedName name="Excel_BuiltIn_Print_Titles_1_1" localSheetId="0">#REF!</definedName>
    <definedName name="Excel_BuiltIn_Print_Titles_1_1">#REF!</definedName>
    <definedName name="Excel_BuiltIn_Print_Titles_1_1_2" localSheetId="0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 localSheetId="0">#REF!</definedName>
    <definedName name="Excel_BuiltIn_Print_Titles_6_1">#REF!</definedName>
    <definedName name="FOR_HONOR" localSheetId="0">#REF!</definedName>
    <definedName name="FOR_HONOR">#REF!</definedName>
    <definedName name="FOR_HONOR_1" localSheetId="0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 localSheetId="0">#REF!</definedName>
    <definedName name="SATUAN">#REF!</definedName>
    <definedName name="SATUAN_1" localSheetId="0">#REF!</definedName>
    <definedName name="SATUAN_1">#REF!</definedName>
    <definedName name="SATUAN_1_2" localSheetId="0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 localSheetId="0">#REF!+#REF!+#REF!+#REF!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W53" i="1" l="1"/>
  <c r="BY53" i="1" s="1"/>
  <c r="BN53" i="1"/>
  <c r="BE53" i="1"/>
  <c r="AV53" i="1"/>
  <c r="AM53" i="1"/>
  <c r="AD53" i="1"/>
  <c r="W53" i="1"/>
  <c r="O53" i="1"/>
  <c r="P53" i="1" s="1"/>
  <c r="G53" i="1"/>
  <c r="B53" i="1"/>
  <c r="BV52" i="1"/>
  <c r="BV51" i="1" s="1"/>
  <c r="BU52" i="1"/>
  <c r="BU51" i="1" s="1"/>
  <c r="BT52" i="1"/>
  <c r="BT51" i="1" s="1"/>
  <c r="BS52" i="1"/>
  <c r="BS51" i="1" s="1"/>
  <c r="BR52" i="1"/>
  <c r="BR51" i="1" s="1"/>
  <c r="BQ52" i="1"/>
  <c r="BP52" i="1"/>
  <c r="BP51" i="1" s="1"/>
  <c r="BM52" i="1"/>
  <c r="BM51" i="1" s="1"/>
  <c r="BL52" i="1"/>
  <c r="BL51" i="1" s="1"/>
  <c r="BK52" i="1"/>
  <c r="BK51" i="1" s="1"/>
  <c r="BJ52" i="1"/>
  <c r="BJ51" i="1" s="1"/>
  <c r="BI52" i="1"/>
  <c r="BI51" i="1" s="1"/>
  <c r="BH52" i="1"/>
  <c r="BG52" i="1"/>
  <c r="BG51" i="1" s="1"/>
  <c r="BD52" i="1"/>
  <c r="BD51" i="1" s="1"/>
  <c r="BC52" i="1"/>
  <c r="BC51" i="1" s="1"/>
  <c r="BB52" i="1"/>
  <c r="BB51" i="1" s="1"/>
  <c r="BA52" i="1"/>
  <c r="BA51" i="1" s="1"/>
  <c r="AZ52" i="1"/>
  <c r="AZ51" i="1" s="1"/>
  <c r="AY52" i="1"/>
  <c r="AX52" i="1"/>
  <c r="AX51" i="1" s="1"/>
  <c r="AU52" i="1"/>
  <c r="AU51" i="1" s="1"/>
  <c r="AT52" i="1"/>
  <c r="AT51" i="1" s="1"/>
  <c r="AS52" i="1"/>
  <c r="AS51" i="1" s="1"/>
  <c r="AR52" i="1"/>
  <c r="AR51" i="1" s="1"/>
  <c r="AQ52" i="1"/>
  <c r="AQ51" i="1" s="1"/>
  <c r="AP52" i="1"/>
  <c r="AO52" i="1"/>
  <c r="AO51" i="1" s="1"/>
  <c r="AL52" i="1"/>
  <c r="AL51" i="1" s="1"/>
  <c r="AK52" i="1"/>
  <c r="AK51" i="1" s="1"/>
  <c r="AJ52" i="1"/>
  <c r="AJ51" i="1" s="1"/>
  <c r="AI52" i="1"/>
  <c r="AI51" i="1" s="1"/>
  <c r="AH52" i="1"/>
  <c r="AH51" i="1" s="1"/>
  <c r="AG52" i="1"/>
  <c r="AF52" i="1"/>
  <c r="AF51" i="1" s="1"/>
  <c r="AC52" i="1"/>
  <c r="AC51" i="1" s="1"/>
  <c r="AB52" i="1"/>
  <c r="AB51" i="1" s="1"/>
  <c r="AA52" i="1"/>
  <c r="AA51" i="1" s="1"/>
  <c r="Z52" i="1"/>
  <c r="Z51" i="1" s="1"/>
  <c r="V52" i="1"/>
  <c r="V51" i="1" s="1"/>
  <c r="U52" i="1"/>
  <c r="U51" i="1" s="1"/>
  <c r="T52" i="1"/>
  <c r="T51" i="1" s="1"/>
  <c r="S52" i="1"/>
  <c r="S51" i="1" s="1"/>
  <c r="R52" i="1"/>
  <c r="N52" i="1"/>
  <c r="N51" i="1" s="1"/>
  <c r="M52" i="1"/>
  <c r="M51" i="1" s="1"/>
  <c r="L52" i="1"/>
  <c r="L51" i="1" s="1"/>
  <c r="K52" i="1"/>
  <c r="K51" i="1" s="1"/>
  <c r="J52" i="1"/>
  <c r="G52" i="1"/>
  <c r="B52" i="1"/>
  <c r="BO51" i="1"/>
  <c r="BF51" i="1"/>
  <c r="AW51" i="1"/>
  <c r="AN51" i="1"/>
  <c r="AE51" i="1"/>
  <c r="Y51" i="1"/>
  <c r="E51" i="1"/>
  <c r="D51" i="1"/>
  <c r="B51" i="1"/>
  <c r="BW50" i="1"/>
  <c r="BY50" i="1" s="1"/>
  <c r="BN50" i="1"/>
  <c r="BE50" i="1"/>
  <c r="AV50" i="1"/>
  <c r="AM50" i="1"/>
  <c r="AD50" i="1"/>
  <c r="W50" i="1"/>
  <c r="O50" i="1"/>
  <c r="P50" i="1" s="1"/>
  <c r="G50" i="1"/>
  <c r="B50" i="1"/>
  <c r="BV49" i="1"/>
  <c r="BV48" i="1" s="1"/>
  <c r="BU49" i="1"/>
  <c r="BU48" i="1" s="1"/>
  <c r="BT49" i="1"/>
  <c r="BT48" i="1" s="1"/>
  <c r="BS49" i="1"/>
  <c r="BS48" i="1" s="1"/>
  <c r="BR49" i="1"/>
  <c r="BQ49" i="1"/>
  <c r="BQ48" i="1" s="1"/>
  <c r="BP49" i="1"/>
  <c r="BP48" i="1" s="1"/>
  <c r="BM49" i="1"/>
  <c r="BM48" i="1" s="1"/>
  <c r="BL49" i="1"/>
  <c r="BL48" i="1" s="1"/>
  <c r="BK49" i="1"/>
  <c r="BK48" i="1" s="1"/>
  <c r="BJ49" i="1"/>
  <c r="BJ48" i="1" s="1"/>
  <c r="BI49" i="1"/>
  <c r="BH49" i="1"/>
  <c r="BH48" i="1" s="1"/>
  <c r="BG49" i="1"/>
  <c r="BG48" i="1" s="1"/>
  <c r="BD49" i="1"/>
  <c r="BD48" i="1" s="1"/>
  <c r="BC49" i="1"/>
  <c r="BC48" i="1" s="1"/>
  <c r="BB49" i="1"/>
  <c r="BB48" i="1" s="1"/>
  <c r="BA49" i="1"/>
  <c r="BA48" i="1" s="1"/>
  <c r="AZ49" i="1"/>
  <c r="AZ48" i="1" s="1"/>
  <c r="AY49" i="1"/>
  <c r="AY48" i="1" s="1"/>
  <c r="AX49" i="1"/>
  <c r="AX48" i="1" s="1"/>
  <c r="AU49" i="1"/>
  <c r="AU48" i="1" s="1"/>
  <c r="AT49" i="1"/>
  <c r="AT48" i="1" s="1"/>
  <c r="AS49" i="1"/>
  <c r="AS48" i="1" s="1"/>
  <c r="AR49" i="1"/>
  <c r="AR48" i="1" s="1"/>
  <c r="AQ49" i="1"/>
  <c r="AP49" i="1"/>
  <c r="AP48" i="1" s="1"/>
  <c r="AO49" i="1"/>
  <c r="AO48" i="1" s="1"/>
  <c r="AL49" i="1"/>
  <c r="AL48" i="1" s="1"/>
  <c r="AK49" i="1"/>
  <c r="AK48" i="1" s="1"/>
  <c r="AJ49" i="1"/>
  <c r="AJ48" i="1" s="1"/>
  <c r="AI49" i="1"/>
  <c r="AI48" i="1" s="1"/>
  <c r="AH49" i="1"/>
  <c r="AG49" i="1"/>
  <c r="AG48" i="1" s="1"/>
  <c r="AF49" i="1"/>
  <c r="AF48" i="1" s="1"/>
  <c r="AC49" i="1"/>
  <c r="AC48" i="1" s="1"/>
  <c r="AB49" i="1"/>
  <c r="AB48" i="1" s="1"/>
  <c r="AA49" i="1"/>
  <c r="AA48" i="1" s="1"/>
  <c r="Z49" i="1"/>
  <c r="Z48" i="1" s="1"/>
  <c r="V49" i="1"/>
  <c r="V48" i="1" s="1"/>
  <c r="U49" i="1"/>
  <c r="U48" i="1" s="1"/>
  <c r="T49" i="1"/>
  <c r="T48" i="1" s="1"/>
  <c r="S49" i="1"/>
  <c r="S48" i="1" s="1"/>
  <c r="R49" i="1"/>
  <c r="R48" i="1" s="1"/>
  <c r="N49" i="1"/>
  <c r="N48" i="1" s="1"/>
  <c r="M49" i="1"/>
  <c r="M48" i="1" s="1"/>
  <c r="L49" i="1"/>
  <c r="L48" i="1" s="1"/>
  <c r="K49" i="1"/>
  <c r="K48" i="1" s="1"/>
  <c r="J49" i="1"/>
  <c r="J48" i="1" s="1"/>
  <c r="G49" i="1"/>
  <c r="B49" i="1"/>
  <c r="BO48" i="1"/>
  <c r="BF48" i="1"/>
  <c r="AW48" i="1"/>
  <c r="AN48" i="1"/>
  <c r="AE48" i="1"/>
  <c r="Y48" i="1"/>
  <c r="E48" i="1"/>
  <c r="D48" i="1"/>
  <c r="B48" i="1"/>
  <c r="BW47" i="1"/>
  <c r="BY47" i="1" s="1"/>
  <c r="BN47" i="1"/>
  <c r="BE47" i="1"/>
  <c r="AV47" i="1"/>
  <c r="AM47" i="1"/>
  <c r="AD47" i="1"/>
  <c r="W47" i="1"/>
  <c r="O47" i="1"/>
  <c r="P47" i="1" s="1"/>
  <c r="G47" i="1"/>
  <c r="B47" i="1"/>
  <c r="BV46" i="1"/>
  <c r="BU46" i="1"/>
  <c r="BT46" i="1"/>
  <c r="BS46" i="1"/>
  <c r="BR46" i="1"/>
  <c r="BQ46" i="1"/>
  <c r="BP46" i="1"/>
  <c r="BM46" i="1"/>
  <c r="BL46" i="1"/>
  <c r="BK46" i="1"/>
  <c r="BJ46" i="1"/>
  <c r="BI46" i="1"/>
  <c r="BH46" i="1"/>
  <c r="BG46" i="1"/>
  <c r="BD46" i="1"/>
  <c r="BC46" i="1"/>
  <c r="BB46" i="1"/>
  <c r="BA46" i="1"/>
  <c r="AZ46" i="1"/>
  <c r="AY46" i="1"/>
  <c r="AX46" i="1"/>
  <c r="AU46" i="1"/>
  <c r="AT46" i="1"/>
  <c r="AS46" i="1"/>
  <c r="AR46" i="1"/>
  <c r="AQ46" i="1"/>
  <c r="AP46" i="1"/>
  <c r="AO46" i="1"/>
  <c r="AL46" i="1"/>
  <c r="AK46" i="1"/>
  <c r="AJ46" i="1"/>
  <c r="AI46" i="1"/>
  <c r="AH46" i="1"/>
  <c r="AG46" i="1"/>
  <c r="AF46" i="1"/>
  <c r="AC46" i="1"/>
  <c r="AB46" i="1"/>
  <c r="AA46" i="1"/>
  <c r="Z46" i="1"/>
  <c r="V46" i="1"/>
  <c r="U46" i="1"/>
  <c r="T46" i="1"/>
  <c r="S46" i="1"/>
  <c r="R46" i="1"/>
  <c r="N46" i="1"/>
  <c r="M46" i="1"/>
  <c r="L46" i="1"/>
  <c r="K46" i="1"/>
  <c r="J46" i="1"/>
  <c r="G46" i="1"/>
  <c r="B46" i="1"/>
  <c r="BW45" i="1"/>
  <c r="BY45" i="1" s="1"/>
  <c r="BN45" i="1"/>
  <c r="BE45" i="1"/>
  <c r="AV45" i="1"/>
  <c r="AM45" i="1"/>
  <c r="AD45" i="1"/>
  <c r="W45" i="1"/>
  <c r="O45" i="1"/>
  <c r="G45" i="1"/>
  <c r="B45" i="1"/>
  <c r="BV44" i="1"/>
  <c r="BU44" i="1"/>
  <c r="BT44" i="1"/>
  <c r="BS44" i="1"/>
  <c r="BR44" i="1"/>
  <c r="BQ44" i="1"/>
  <c r="BP44" i="1"/>
  <c r="BM44" i="1"/>
  <c r="BL44" i="1"/>
  <c r="BK44" i="1"/>
  <c r="BJ44" i="1"/>
  <c r="BI44" i="1"/>
  <c r="BH44" i="1"/>
  <c r="BG44" i="1"/>
  <c r="BD44" i="1"/>
  <c r="BC44" i="1"/>
  <c r="BB44" i="1"/>
  <c r="BA44" i="1"/>
  <c r="AZ44" i="1"/>
  <c r="AY44" i="1"/>
  <c r="AX44" i="1"/>
  <c r="AU44" i="1"/>
  <c r="AT44" i="1"/>
  <c r="AS44" i="1"/>
  <c r="AR44" i="1"/>
  <c r="AQ44" i="1"/>
  <c r="AP44" i="1"/>
  <c r="AO44" i="1"/>
  <c r="AL44" i="1"/>
  <c r="AK44" i="1"/>
  <c r="AJ44" i="1"/>
  <c r="AI44" i="1"/>
  <c r="AH44" i="1"/>
  <c r="AG44" i="1"/>
  <c r="AF44" i="1"/>
  <c r="AC44" i="1"/>
  <c r="AB44" i="1"/>
  <c r="AA44" i="1"/>
  <c r="Z44" i="1"/>
  <c r="V44" i="1"/>
  <c r="U44" i="1"/>
  <c r="T44" i="1"/>
  <c r="S44" i="1"/>
  <c r="R44" i="1"/>
  <c r="N44" i="1"/>
  <c r="M44" i="1"/>
  <c r="L44" i="1"/>
  <c r="K44" i="1"/>
  <c r="J44" i="1"/>
  <c r="G44" i="1"/>
  <c r="B44" i="1"/>
  <c r="BW43" i="1"/>
  <c r="BY43" i="1" s="1"/>
  <c r="BN43" i="1"/>
  <c r="BE43" i="1"/>
  <c r="AV43" i="1"/>
  <c r="AM43" i="1"/>
  <c r="AD43" i="1"/>
  <c r="W43" i="1"/>
  <c r="O43" i="1"/>
  <c r="P43" i="1" s="1"/>
  <c r="G43" i="1"/>
  <c r="B43" i="1"/>
  <c r="BV42" i="1"/>
  <c r="BU42" i="1"/>
  <c r="BT42" i="1"/>
  <c r="BS42" i="1"/>
  <c r="BR42" i="1"/>
  <c r="BQ42" i="1"/>
  <c r="BP42" i="1"/>
  <c r="BM42" i="1"/>
  <c r="BL42" i="1"/>
  <c r="BK42" i="1"/>
  <c r="BJ42" i="1"/>
  <c r="BI42" i="1"/>
  <c r="BH42" i="1"/>
  <c r="BG42" i="1"/>
  <c r="BD42" i="1"/>
  <c r="BC42" i="1"/>
  <c r="BB42" i="1"/>
  <c r="BA42" i="1"/>
  <c r="AZ42" i="1"/>
  <c r="AY42" i="1"/>
  <c r="AX42" i="1"/>
  <c r="AU42" i="1"/>
  <c r="AT42" i="1"/>
  <c r="AS42" i="1"/>
  <c r="AR42" i="1"/>
  <c r="AQ42" i="1"/>
  <c r="AP42" i="1"/>
  <c r="AO42" i="1"/>
  <c r="AL42" i="1"/>
  <c r="AK42" i="1"/>
  <c r="AJ42" i="1"/>
  <c r="AI42" i="1"/>
  <c r="AH42" i="1"/>
  <c r="AG42" i="1"/>
  <c r="AF42" i="1"/>
  <c r="AC42" i="1"/>
  <c r="AB42" i="1"/>
  <c r="AA42" i="1"/>
  <c r="Z42" i="1"/>
  <c r="V42" i="1"/>
  <c r="U42" i="1"/>
  <c r="T42" i="1"/>
  <c r="S42" i="1"/>
  <c r="R42" i="1"/>
  <c r="N42" i="1"/>
  <c r="M42" i="1"/>
  <c r="L42" i="1"/>
  <c r="K42" i="1"/>
  <c r="J42" i="1"/>
  <c r="G42" i="1"/>
  <c r="B42" i="1"/>
  <c r="BW41" i="1"/>
  <c r="BY41" i="1" s="1"/>
  <c r="BN41" i="1"/>
  <c r="BE41" i="1"/>
  <c r="AV41" i="1"/>
  <c r="AM41" i="1"/>
  <c r="AD41" i="1"/>
  <c r="W41" i="1"/>
  <c r="O41" i="1"/>
  <c r="P41" i="1" s="1"/>
  <c r="G41" i="1"/>
  <c r="B41" i="1"/>
  <c r="BV40" i="1"/>
  <c r="BU40" i="1"/>
  <c r="BT40" i="1"/>
  <c r="BS40" i="1"/>
  <c r="BR40" i="1"/>
  <c r="BQ40" i="1"/>
  <c r="BP40" i="1"/>
  <c r="BM40" i="1"/>
  <c r="BL40" i="1"/>
  <c r="BK40" i="1"/>
  <c r="BJ40" i="1"/>
  <c r="BI40" i="1"/>
  <c r="BH40" i="1"/>
  <c r="BG40" i="1"/>
  <c r="BD40" i="1"/>
  <c r="BC40" i="1"/>
  <c r="BB40" i="1"/>
  <c r="BA40" i="1"/>
  <c r="AZ40" i="1"/>
  <c r="AY40" i="1"/>
  <c r="AX40" i="1"/>
  <c r="AU40" i="1"/>
  <c r="AT40" i="1"/>
  <c r="AS40" i="1"/>
  <c r="AR40" i="1"/>
  <c r="AQ40" i="1"/>
  <c r="AP40" i="1"/>
  <c r="AO40" i="1"/>
  <c r="AL40" i="1"/>
  <c r="AK40" i="1"/>
  <c r="AJ40" i="1"/>
  <c r="AI40" i="1"/>
  <c r="AH40" i="1"/>
  <c r="AG40" i="1"/>
  <c r="AF40" i="1"/>
  <c r="AC40" i="1"/>
  <c r="AB40" i="1"/>
  <c r="AA40" i="1"/>
  <c r="Z40" i="1"/>
  <c r="V40" i="1"/>
  <c r="U40" i="1"/>
  <c r="T40" i="1"/>
  <c r="S40" i="1"/>
  <c r="R40" i="1"/>
  <c r="N40" i="1"/>
  <c r="M40" i="1"/>
  <c r="L40" i="1"/>
  <c r="K40" i="1"/>
  <c r="J40" i="1"/>
  <c r="G40" i="1"/>
  <c r="B40" i="1"/>
  <c r="BW39" i="1"/>
  <c r="BY39" i="1" s="1"/>
  <c r="BN39" i="1"/>
  <c r="BE39" i="1"/>
  <c r="AV39" i="1"/>
  <c r="AM39" i="1"/>
  <c r="AD39" i="1"/>
  <c r="W39" i="1"/>
  <c r="O39" i="1"/>
  <c r="P39" i="1" s="1"/>
  <c r="G39" i="1"/>
  <c r="B39" i="1"/>
  <c r="BV38" i="1"/>
  <c r="BU38" i="1"/>
  <c r="BT38" i="1"/>
  <c r="BS38" i="1"/>
  <c r="BR38" i="1"/>
  <c r="BQ38" i="1"/>
  <c r="BM38" i="1"/>
  <c r="BL38" i="1"/>
  <c r="BK38" i="1"/>
  <c r="BJ38" i="1"/>
  <c r="BI38" i="1"/>
  <c r="BH38" i="1"/>
  <c r="BD38" i="1"/>
  <c r="BC38" i="1"/>
  <c r="BB38" i="1"/>
  <c r="BA38" i="1"/>
  <c r="AZ38" i="1"/>
  <c r="AY38" i="1"/>
  <c r="AU38" i="1"/>
  <c r="AT38" i="1"/>
  <c r="AS38" i="1"/>
  <c r="AR38" i="1"/>
  <c r="AQ38" i="1"/>
  <c r="AP38" i="1"/>
  <c r="AL38" i="1"/>
  <c r="AK38" i="1"/>
  <c r="AJ38" i="1"/>
  <c r="AI38" i="1"/>
  <c r="AH38" i="1"/>
  <c r="AG38" i="1"/>
  <c r="AC38" i="1"/>
  <c r="AB38" i="1"/>
  <c r="AA38" i="1"/>
  <c r="V38" i="1"/>
  <c r="U38" i="1"/>
  <c r="T38" i="1"/>
  <c r="S38" i="1"/>
  <c r="R38" i="1"/>
  <c r="N38" i="1"/>
  <c r="M38" i="1"/>
  <c r="L38" i="1"/>
  <c r="K38" i="1"/>
  <c r="J38" i="1"/>
  <c r="G38" i="1"/>
  <c r="B38" i="1"/>
  <c r="BO37" i="1"/>
  <c r="BF37" i="1"/>
  <c r="AW37" i="1"/>
  <c r="AN37" i="1"/>
  <c r="AE37" i="1"/>
  <c r="Y37" i="1"/>
  <c r="E37" i="1"/>
  <c r="D37" i="1"/>
  <c r="B37" i="1"/>
  <c r="BW36" i="1"/>
  <c r="BY36" i="1" s="1"/>
  <c r="BN36" i="1"/>
  <c r="BE36" i="1"/>
  <c r="AV36" i="1"/>
  <c r="AM36" i="1"/>
  <c r="AD36" i="1"/>
  <c r="W36" i="1"/>
  <c r="O36" i="1"/>
  <c r="G36" i="1"/>
  <c r="B36" i="1"/>
  <c r="BV35" i="1"/>
  <c r="BU35" i="1"/>
  <c r="BT35" i="1"/>
  <c r="BS35" i="1"/>
  <c r="BR35" i="1"/>
  <c r="BQ35" i="1"/>
  <c r="BP35" i="1"/>
  <c r="BM35" i="1"/>
  <c r="BL35" i="1"/>
  <c r="BK35" i="1"/>
  <c r="BJ35" i="1"/>
  <c r="BI35" i="1"/>
  <c r="BH35" i="1"/>
  <c r="BG35" i="1"/>
  <c r="BD35" i="1"/>
  <c r="BC35" i="1"/>
  <c r="BB35" i="1"/>
  <c r="BA35" i="1"/>
  <c r="AZ35" i="1"/>
  <c r="AY35" i="1"/>
  <c r="AX35" i="1"/>
  <c r="AU35" i="1"/>
  <c r="AT35" i="1"/>
  <c r="AS35" i="1"/>
  <c r="AR35" i="1"/>
  <c r="AQ35" i="1"/>
  <c r="AP35" i="1"/>
  <c r="AO35" i="1"/>
  <c r="AL35" i="1"/>
  <c r="AK35" i="1"/>
  <c r="AJ35" i="1"/>
  <c r="AI35" i="1"/>
  <c r="AH35" i="1"/>
  <c r="AG35" i="1"/>
  <c r="AF35" i="1"/>
  <c r="AC35" i="1"/>
  <c r="AB35" i="1"/>
  <c r="AA35" i="1"/>
  <c r="Z35" i="1"/>
  <c r="V35" i="1"/>
  <c r="U35" i="1"/>
  <c r="T35" i="1"/>
  <c r="S35" i="1"/>
  <c r="R35" i="1"/>
  <c r="N35" i="1"/>
  <c r="M35" i="1"/>
  <c r="L35" i="1"/>
  <c r="K35" i="1"/>
  <c r="J35" i="1"/>
  <c r="G35" i="1"/>
  <c r="B35" i="1"/>
  <c r="BW34" i="1"/>
  <c r="BY34" i="1" s="1"/>
  <c r="BN34" i="1"/>
  <c r="BE34" i="1"/>
  <c r="AV34" i="1"/>
  <c r="AM34" i="1"/>
  <c r="AD34" i="1"/>
  <c r="W34" i="1"/>
  <c r="O34" i="1"/>
  <c r="P34" i="1" s="1"/>
  <c r="G34" i="1"/>
  <c r="B34" i="1"/>
  <c r="BV33" i="1"/>
  <c r="BU33" i="1"/>
  <c r="BT33" i="1"/>
  <c r="BS33" i="1"/>
  <c r="BR33" i="1"/>
  <c r="BQ33" i="1"/>
  <c r="BP33" i="1"/>
  <c r="BM33" i="1"/>
  <c r="BL33" i="1"/>
  <c r="BK33" i="1"/>
  <c r="BJ33" i="1"/>
  <c r="BI33" i="1"/>
  <c r="BH33" i="1"/>
  <c r="BG33" i="1"/>
  <c r="BD33" i="1"/>
  <c r="BC33" i="1"/>
  <c r="BB33" i="1"/>
  <c r="BA33" i="1"/>
  <c r="AZ33" i="1"/>
  <c r="AY33" i="1"/>
  <c r="AX33" i="1"/>
  <c r="AU33" i="1"/>
  <c r="AT33" i="1"/>
  <c r="AS33" i="1"/>
  <c r="AR33" i="1"/>
  <c r="AQ33" i="1"/>
  <c r="AP33" i="1"/>
  <c r="AO33" i="1"/>
  <c r="AL33" i="1"/>
  <c r="AK33" i="1"/>
  <c r="AJ33" i="1"/>
  <c r="AI33" i="1"/>
  <c r="AH33" i="1"/>
  <c r="AG33" i="1"/>
  <c r="AF33" i="1"/>
  <c r="AC33" i="1"/>
  <c r="AB33" i="1"/>
  <c r="AA33" i="1"/>
  <c r="Z33" i="1"/>
  <c r="V33" i="1"/>
  <c r="U33" i="1"/>
  <c r="T33" i="1"/>
  <c r="S33" i="1"/>
  <c r="R33" i="1"/>
  <c r="N33" i="1"/>
  <c r="M33" i="1"/>
  <c r="L33" i="1"/>
  <c r="K33" i="1"/>
  <c r="J33" i="1"/>
  <c r="G33" i="1"/>
  <c r="B33" i="1"/>
  <c r="BO32" i="1"/>
  <c r="BF32" i="1"/>
  <c r="AW32" i="1"/>
  <c r="AN32" i="1"/>
  <c r="AE32" i="1"/>
  <c r="Y32" i="1"/>
  <c r="E32" i="1"/>
  <c r="D32" i="1"/>
  <c r="B32" i="1"/>
  <c r="BW31" i="1"/>
  <c r="BY31" i="1" s="1"/>
  <c r="BN31" i="1"/>
  <c r="BE31" i="1"/>
  <c r="AV31" i="1"/>
  <c r="AM31" i="1"/>
  <c r="AD31" i="1"/>
  <c r="W31" i="1"/>
  <c r="O31" i="1"/>
  <c r="G31" i="1"/>
  <c r="B31" i="1"/>
  <c r="BV30" i="1"/>
  <c r="BU30" i="1"/>
  <c r="BT30" i="1"/>
  <c r="BS30" i="1"/>
  <c r="BR30" i="1"/>
  <c r="BQ30" i="1"/>
  <c r="BP30" i="1"/>
  <c r="BM30" i="1"/>
  <c r="BL30" i="1"/>
  <c r="BK30" i="1"/>
  <c r="BJ30" i="1"/>
  <c r="BI30" i="1"/>
  <c r="BH30" i="1"/>
  <c r="BG30" i="1"/>
  <c r="BD30" i="1"/>
  <c r="BC30" i="1"/>
  <c r="BB30" i="1"/>
  <c r="BA30" i="1"/>
  <c r="AZ30" i="1"/>
  <c r="AY30" i="1"/>
  <c r="AX30" i="1"/>
  <c r="AU30" i="1"/>
  <c r="AT30" i="1"/>
  <c r="AS30" i="1"/>
  <c r="AR30" i="1"/>
  <c r="AQ30" i="1"/>
  <c r="AP30" i="1"/>
  <c r="AO30" i="1"/>
  <c r="AL30" i="1"/>
  <c r="AK30" i="1"/>
  <c r="AJ30" i="1"/>
  <c r="AI30" i="1"/>
  <c r="AH30" i="1"/>
  <c r="AG30" i="1"/>
  <c r="AF30" i="1"/>
  <c r="AC30" i="1"/>
  <c r="AB30" i="1"/>
  <c r="AA30" i="1"/>
  <c r="Z30" i="1"/>
  <c r="V30" i="1"/>
  <c r="U30" i="1"/>
  <c r="T30" i="1"/>
  <c r="S30" i="1"/>
  <c r="R30" i="1"/>
  <c r="N30" i="1"/>
  <c r="M30" i="1"/>
  <c r="L30" i="1"/>
  <c r="K30" i="1"/>
  <c r="J30" i="1"/>
  <c r="G30" i="1"/>
  <c r="B30" i="1"/>
  <c r="BW29" i="1"/>
  <c r="BY29" i="1" s="1"/>
  <c r="BN29" i="1"/>
  <c r="BE29" i="1"/>
  <c r="AV29" i="1"/>
  <c r="AM29" i="1"/>
  <c r="AD29" i="1"/>
  <c r="W29" i="1"/>
  <c r="O29" i="1"/>
  <c r="P29" i="1" s="1"/>
  <c r="G29" i="1"/>
  <c r="B29" i="1"/>
  <c r="BV28" i="1"/>
  <c r="BU28" i="1"/>
  <c r="BT28" i="1"/>
  <c r="BS28" i="1"/>
  <c r="BR28" i="1"/>
  <c r="BQ28" i="1"/>
  <c r="BP28" i="1"/>
  <c r="BM28" i="1"/>
  <c r="BL28" i="1"/>
  <c r="BK28" i="1"/>
  <c r="BJ28" i="1"/>
  <c r="BI28" i="1"/>
  <c r="BH28" i="1"/>
  <c r="BG28" i="1"/>
  <c r="BD28" i="1"/>
  <c r="BC28" i="1"/>
  <c r="BB28" i="1"/>
  <c r="BA28" i="1"/>
  <c r="AZ28" i="1"/>
  <c r="AY28" i="1"/>
  <c r="AX28" i="1"/>
  <c r="AU28" i="1"/>
  <c r="AT28" i="1"/>
  <c r="AS28" i="1"/>
  <c r="AR28" i="1"/>
  <c r="AQ28" i="1"/>
  <c r="AP28" i="1"/>
  <c r="AO28" i="1"/>
  <c r="AL28" i="1"/>
  <c r="AK28" i="1"/>
  <c r="AJ28" i="1"/>
  <c r="AI28" i="1"/>
  <c r="AH28" i="1"/>
  <c r="AG28" i="1"/>
  <c r="AF28" i="1"/>
  <c r="AC28" i="1"/>
  <c r="AB28" i="1"/>
  <c r="AA28" i="1"/>
  <c r="Z28" i="1"/>
  <c r="V28" i="1"/>
  <c r="U28" i="1"/>
  <c r="T28" i="1"/>
  <c r="S28" i="1"/>
  <c r="R28" i="1"/>
  <c r="N28" i="1"/>
  <c r="M28" i="1"/>
  <c r="L28" i="1"/>
  <c r="K28" i="1"/>
  <c r="J28" i="1"/>
  <c r="G28" i="1"/>
  <c r="B28" i="1"/>
  <c r="BO27" i="1"/>
  <c r="BF27" i="1"/>
  <c r="AW27" i="1"/>
  <c r="AN27" i="1"/>
  <c r="AE27" i="1"/>
  <c r="Y27" i="1"/>
  <c r="E27" i="1"/>
  <c r="D27" i="1"/>
  <c r="B27" i="1"/>
  <c r="B26" i="1"/>
  <c r="BW25" i="1"/>
  <c r="BY25" i="1" s="1"/>
  <c r="BN25" i="1"/>
  <c r="BE25" i="1"/>
  <c r="AV25" i="1"/>
  <c r="AM25" i="1"/>
  <c r="AD25" i="1"/>
  <c r="W25" i="1"/>
  <c r="O25" i="1"/>
  <c r="P25" i="1" s="1"/>
  <c r="G25" i="1"/>
  <c r="BW24" i="1"/>
  <c r="BY24" i="1" s="1"/>
  <c r="BN24" i="1"/>
  <c r="BE24" i="1"/>
  <c r="AV24" i="1"/>
  <c r="AM24" i="1"/>
  <c r="AD24" i="1"/>
  <c r="W24" i="1"/>
  <c r="O24" i="1"/>
  <c r="P24" i="1" s="1"/>
  <c r="G24" i="1"/>
  <c r="BW23" i="1"/>
  <c r="BY23" i="1" s="1"/>
  <c r="BN23" i="1"/>
  <c r="BE23" i="1"/>
  <c r="AV23" i="1"/>
  <c r="AM23" i="1"/>
  <c r="AD23" i="1"/>
  <c r="W23" i="1"/>
  <c r="O23" i="1"/>
  <c r="G23" i="1"/>
  <c r="B23" i="1"/>
  <c r="BW22" i="1"/>
  <c r="BY22" i="1" s="1"/>
  <c r="BN22" i="1"/>
  <c r="BE22" i="1"/>
  <c r="AV22" i="1"/>
  <c r="AM22" i="1"/>
  <c r="AD22" i="1"/>
  <c r="W22" i="1"/>
  <c r="O22" i="1"/>
  <c r="G22" i="1"/>
  <c r="B22" i="1"/>
  <c r="BV21" i="1"/>
  <c r="BU21" i="1"/>
  <c r="BT21" i="1"/>
  <c r="BS21" i="1"/>
  <c r="BR21" i="1"/>
  <c r="BQ21" i="1"/>
  <c r="BP21" i="1"/>
  <c r="BO21" i="1"/>
  <c r="BM21" i="1"/>
  <c r="BL21" i="1"/>
  <c r="BK21" i="1"/>
  <c r="BJ21" i="1"/>
  <c r="BI21" i="1"/>
  <c r="BH21" i="1"/>
  <c r="BG21" i="1"/>
  <c r="BF21" i="1"/>
  <c r="BD21" i="1"/>
  <c r="BC21" i="1"/>
  <c r="BB21" i="1"/>
  <c r="BA21" i="1"/>
  <c r="AZ21" i="1"/>
  <c r="AY21" i="1"/>
  <c r="AX21" i="1"/>
  <c r="AW21" i="1"/>
  <c r="AU21" i="1"/>
  <c r="AT21" i="1"/>
  <c r="AS21" i="1"/>
  <c r="AR21" i="1"/>
  <c r="AQ21" i="1"/>
  <c r="AP21" i="1"/>
  <c r="AO21" i="1"/>
  <c r="AL21" i="1"/>
  <c r="AK21" i="1"/>
  <c r="AJ21" i="1"/>
  <c r="AI21" i="1"/>
  <c r="AH21" i="1"/>
  <c r="AG21" i="1"/>
  <c r="AF21" i="1"/>
  <c r="AC21" i="1"/>
  <c r="AB21" i="1"/>
  <c r="AA21" i="1"/>
  <c r="Z21" i="1"/>
  <c r="V21" i="1"/>
  <c r="U21" i="1"/>
  <c r="T21" i="1"/>
  <c r="S21" i="1"/>
  <c r="R21" i="1"/>
  <c r="N21" i="1"/>
  <c r="M21" i="1"/>
  <c r="L21" i="1"/>
  <c r="K21" i="1"/>
  <c r="J21" i="1"/>
  <c r="G21" i="1"/>
  <c r="B21" i="1"/>
  <c r="BW20" i="1"/>
  <c r="BY20" i="1" s="1"/>
  <c r="BN20" i="1"/>
  <c r="BE20" i="1"/>
  <c r="AV20" i="1"/>
  <c r="AM20" i="1"/>
  <c r="AD20" i="1"/>
  <c r="W20" i="1"/>
  <c r="O20" i="1"/>
  <c r="P20" i="1" s="1"/>
  <c r="G20" i="1"/>
  <c r="B20" i="1"/>
  <c r="BW19" i="1"/>
  <c r="BY19" i="1" s="1"/>
  <c r="BN19" i="1"/>
  <c r="BE19" i="1"/>
  <c r="AV19" i="1"/>
  <c r="AM19" i="1"/>
  <c r="AD19" i="1"/>
  <c r="W19" i="1"/>
  <c r="O19" i="1"/>
  <c r="P19" i="1" s="1"/>
  <c r="G19" i="1"/>
  <c r="B19" i="1"/>
  <c r="BV18" i="1"/>
  <c r="BU18" i="1"/>
  <c r="BT18" i="1"/>
  <c r="BS18" i="1"/>
  <c r="BR18" i="1"/>
  <c r="BQ18" i="1"/>
  <c r="BP18" i="1"/>
  <c r="BM18" i="1"/>
  <c r="BL18" i="1"/>
  <c r="BK18" i="1"/>
  <c r="BJ18" i="1"/>
  <c r="BI18" i="1"/>
  <c r="BH18" i="1"/>
  <c r="BG18" i="1"/>
  <c r="BD18" i="1"/>
  <c r="BC18" i="1"/>
  <c r="BB18" i="1"/>
  <c r="BA18" i="1"/>
  <c r="AZ18" i="1"/>
  <c r="AY18" i="1"/>
  <c r="AX18" i="1"/>
  <c r="AU18" i="1"/>
  <c r="AT18" i="1"/>
  <c r="AS18" i="1"/>
  <c r="AR18" i="1"/>
  <c r="AQ18" i="1"/>
  <c r="AP18" i="1"/>
  <c r="AO18" i="1"/>
  <c r="AL18" i="1"/>
  <c r="AK18" i="1"/>
  <c r="AJ18" i="1"/>
  <c r="AI18" i="1"/>
  <c r="AH18" i="1"/>
  <c r="AG18" i="1"/>
  <c r="AF18" i="1"/>
  <c r="AC18" i="1"/>
  <c r="AB18" i="1"/>
  <c r="AA18" i="1"/>
  <c r="Z18" i="1"/>
  <c r="V18" i="1"/>
  <c r="U18" i="1"/>
  <c r="T18" i="1"/>
  <c r="S18" i="1"/>
  <c r="R18" i="1"/>
  <c r="N18" i="1"/>
  <c r="M18" i="1"/>
  <c r="L18" i="1"/>
  <c r="K18" i="1"/>
  <c r="J18" i="1"/>
  <c r="G18" i="1"/>
  <c r="B18" i="1"/>
  <c r="BW17" i="1"/>
  <c r="BY17" i="1" s="1"/>
  <c r="BN17" i="1"/>
  <c r="BE17" i="1"/>
  <c r="AV17" i="1"/>
  <c r="AM17" i="1"/>
  <c r="AD17" i="1"/>
  <c r="W17" i="1"/>
  <c r="O17" i="1"/>
  <c r="P17" i="1" s="1"/>
  <c r="G17" i="1"/>
  <c r="B17" i="1"/>
  <c r="BW16" i="1"/>
  <c r="BY16" i="1" s="1"/>
  <c r="BN16" i="1"/>
  <c r="BE16" i="1"/>
  <c r="AV16" i="1"/>
  <c r="AM16" i="1"/>
  <c r="AD16" i="1"/>
  <c r="W16" i="1"/>
  <c r="O16" i="1"/>
  <c r="P16" i="1" s="1"/>
  <c r="G16" i="1"/>
  <c r="B16" i="1"/>
  <c r="BW15" i="1"/>
  <c r="BY15" i="1" s="1"/>
  <c r="BN15" i="1"/>
  <c r="BE15" i="1"/>
  <c r="AV15" i="1"/>
  <c r="AM15" i="1"/>
  <c r="AD15" i="1"/>
  <c r="W15" i="1"/>
  <c r="O15" i="1"/>
  <c r="P15" i="1" s="1"/>
  <c r="G15" i="1"/>
  <c r="B15" i="1"/>
  <c r="BW14" i="1"/>
  <c r="BY14" i="1" s="1"/>
  <c r="BN14" i="1"/>
  <c r="BE14" i="1"/>
  <c r="AV14" i="1"/>
  <c r="AM14" i="1"/>
  <c r="AD14" i="1"/>
  <c r="R14" i="1"/>
  <c r="W14" i="1" s="1"/>
  <c r="J14" i="1"/>
  <c r="O14" i="1" s="1"/>
  <c r="P14" i="1" s="1"/>
  <c r="G14" i="1"/>
  <c r="BW13" i="1"/>
  <c r="BY13" i="1" s="1"/>
  <c r="BN13" i="1"/>
  <c r="BE13" i="1"/>
  <c r="AV13" i="1"/>
  <c r="AM13" i="1"/>
  <c r="AD13" i="1"/>
  <c r="W13" i="1"/>
  <c r="O13" i="1"/>
  <c r="G13" i="1"/>
  <c r="B13" i="1"/>
  <c r="BW12" i="1"/>
  <c r="BY12" i="1" s="1"/>
  <c r="BN12" i="1"/>
  <c r="BE12" i="1"/>
  <c r="AV12" i="1"/>
  <c r="AM12" i="1"/>
  <c r="AD12" i="1"/>
  <c r="R12" i="1"/>
  <c r="W12" i="1" s="1"/>
  <c r="J12" i="1"/>
  <c r="G12" i="1"/>
  <c r="B12" i="1"/>
  <c r="BW11" i="1"/>
  <c r="BY11" i="1" s="1"/>
  <c r="BN11" i="1"/>
  <c r="BE11" i="1"/>
  <c r="AV11" i="1"/>
  <c r="AM11" i="1"/>
  <c r="AD11" i="1"/>
  <c r="W11" i="1"/>
  <c r="O11" i="1"/>
  <c r="P11" i="1" s="1"/>
  <c r="G11" i="1"/>
  <c r="B11" i="1"/>
  <c r="BW10" i="1"/>
  <c r="BY10" i="1" s="1"/>
  <c r="BN10" i="1"/>
  <c r="BE10" i="1"/>
  <c r="AV10" i="1"/>
  <c r="AM10" i="1"/>
  <c r="AD10" i="1"/>
  <c r="W10" i="1"/>
  <c r="O10" i="1"/>
  <c r="P10" i="1" s="1"/>
  <c r="G10" i="1"/>
  <c r="B10" i="1"/>
  <c r="BW9" i="1"/>
  <c r="BY9" i="1" s="1"/>
  <c r="BN9" i="1"/>
  <c r="BE9" i="1"/>
  <c r="AV9" i="1"/>
  <c r="AM9" i="1"/>
  <c r="AD9" i="1"/>
  <c r="W9" i="1"/>
  <c r="O9" i="1"/>
  <c r="P9" i="1" s="1"/>
  <c r="G9" i="1"/>
  <c r="B9" i="1"/>
  <c r="BW8" i="1"/>
  <c r="BY8" i="1" s="1"/>
  <c r="BN8" i="1"/>
  <c r="BE8" i="1"/>
  <c r="AV8" i="1"/>
  <c r="AM8" i="1"/>
  <c r="AD8" i="1"/>
  <c r="W8" i="1"/>
  <c r="O8" i="1"/>
  <c r="P8" i="1" s="1"/>
  <c r="G8" i="1"/>
  <c r="B8" i="1"/>
  <c r="BV7" i="1"/>
  <c r="BU7" i="1"/>
  <c r="BT7" i="1"/>
  <c r="BS7" i="1"/>
  <c r="BR7" i="1"/>
  <c r="BQ7" i="1"/>
  <c r="BP7" i="1"/>
  <c r="BO7" i="1"/>
  <c r="BM7" i="1"/>
  <c r="BL7" i="1"/>
  <c r="BK7" i="1"/>
  <c r="BJ7" i="1"/>
  <c r="BI7" i="1"/>
  <c r="BH7" i="1"/>
  <c r="BG7" i="1"/>
  <c r="BF7" i="1"/>
  <c r="BD7" i="1"/>
  <c r="BC7" i="1"/>
  <c r="BB7" i="1"/>
  <c r="BA7" i="1"/>
  <c r="AZ7" i="1"/>
  <c r="AY7" i="1"/>
  <c r="AX7" i="1"/>
  <c r="AW7" i="1"/>
  <c r="AU7" i="1"/>
  <c r="AT7" i="1"/>
  <c r="AS7" i="1"/>
  <c r="AR7" i="1"/>
  <c r="AQ7" i="1"/>
  <c r="AP7" i="1"/>
  <c r="AO7" i="1"/>
  <c r="AN7" i="1"/>
  <c r="AN6" i="1" s="1"/>
  <c r="AN5" i="1" s="1"/>
  <c r="AL7" i="1"/>
  <c r="AK7" i="1"/>
  <c r="AJ7" i="1"/>
  <c r="AI7" i="1"/>
  <c r="AH7" i="1"/>
  <c r="AG7" i="1"/>
  <c r="AF7" i="1"/>
  <c r="AE7" i="1"/>
  <c r="AE6" i="1" s="1"/>
  <c r="AE5" i="1" s="1"/>
  <c r="AC7" i="1"/>
  <c r="AB7" i="1"/>
  <c r="AA7" i="1"/>
  <c r="Z7" i="1"/>
  <c r="V7" i="1"/>
  <c r="U7" i="1"/>
  <c r="T7" i="1"/>
  <c r="S7" i="1"/>
  <c r="N7" i="1"/>
  <c r="M7" i="1"/>
  <c r="L7" i="1"/>
  <c r="K7" i="1"/>
  <c r="E7" i="1"/>
  <c r="G7" i="1" s="1"/>
  <c r="B7" i="1"/>
  <c r="Y6" i="1"/>
  <c r="Y5" i="1" s="1"/>
  <c r="D6" i="1"/>
  <c r="B6" i="1"/>
  <c r="B5" i="1"/>
  <c r="B4" i="1"/>
  <c r="E6" i="1" l="1"/>
  <c r="E5" i="1" s="1"/>
  <c r="AU27" i="1"/>
  <c r="AI32" i="1"/>
  <c r="AI26" i="1" s="1"/>
  <c r="AO32" i="1"/>
  <c r="BH6" i="1"/>
  <c r="BH5" i="1" s="1"/>
  <c r="BL6" i="1"/>
  <c r="BL5" i="1" s="1"/>
  <c r="BM6" i="1"/>
  <c r="BM5" i="1" s="1"/>
  <c r="E26" i="1"/>
  <c r="O12" i="1"/>
  <c r="J7" i="1"/>
  <c r="J6" i="1" s="1"/>
  <c r="V27" i="1"/>
  <c r="AJ6" i="1"/>
  <c r="AJ5" i="1" s="1"/>
  <c r="BD6" i="1"/>
  <c r="BD5" i="1" s="1"/>
  <c r="AF27" i="1"/>
  <c r="BT27" i="1"/>
  <c r="BT26" i="1" s="1"/>
  <c r="S6" i="1"/>
  <c r="S5" i="1" s="1"/>
  <c r="Z6" i="1"/>
  <c r="Z5" i="1" s="1"/>
  <c r="AF32" i="1"/>
  <c r="T6" i="1"/>
  <c r="T5" i="1" s="1"/>
  <c r="AB6" i="1"/>
  <c r="AB5" i="1" s="1"/>
  <c r="BQ6" i="1"/>
  <c r="BQ5" i="1" s="1"/>
  <c r="BU6" i="1"/>
  <c r="BU5" i="1" s="1"/>
  <c r="BO26" i="1"/>
  <c r="V32" i="1"/>
  <c r="AS32" i="1"/>
  <c r="BC32" i="1"/>
  <c r="BS32" i="1"/>
  <c r="G37" i="1"/>
  <c r="M32" i="1"/>
  <c r="AU32" i="1"/>
  <c r="BK32" i="1"/>
  <c r="G32" i="1"/>
  <c r="AA27" i="1"/>
  <c r="AQ27" i="1"/>
  <c r="BG27" i="1"/>
  <c r="BK27" i="1"/>
  <c r="BG32" i="1"/>
  <c r="AY37" i="1"/>
  <c r="Z27" i="1"/>
  <c r="Z26" i="1" s="1"/>
  <c r="Z4" i="1" s="1"/>
  <c r="AJ27" i="1"/>
  <c r="AT27" i="1"/>
  <c r="BJ27" i="1"/>
  <c r="BP27" i="1"/>
  <c r="N6" i="1"/>
  <c r="N5" i="1" s="1"/>
  <c r="AC6" i="1"/>
  <c r="AC5" i="1" s="1"/>
  <c r="AN26" i="1"/>
  <c r="AN4" i="1" s="1"/>
  <c r="R27" i="1"/>
  <c r="AO27" i="1"/>
  <c r="AS27" i="1"/>
  <c r="BC27" i="1"/>
  <c r="D26" i="1"/>
  <c r="Y26" i="1"/>
  <c r="Y4" i="1" s="1"/>
  <c r="AR32" i="1"/>
  <c r="AR6" i="1"/>
  <c r="AR5" i="1" s="1"/>
  <c r="BA6" i="1"/>
  <c r="BA5" i="1" s="1"/>
  <c r="AB27" i="1"/>
  <c r="AB26" i="1" s="1"/>
  <c r="AB4" i="1" s="1"/>
  <c r="AR27" i="1"/>
  <c r="BL27" i="1"/>
  <c r="BF26" i="1"/>
  <c r="BF4" i="1" s="1"/>
  <c r="Z32" i="1"/>
  <c r="AJ32" i="1"/>
  <c r="AT32" i="1"/>
  <c r="BJ32" i="1"/>
  <c r="BJ26" i="1" s="1"/>
  <c r="BJ4" i="1" s="1"/>
  <c r="BP32" i="1"/>
  <c r="BT32" i="1"/>
  <c r="AW26" i="1"/>
  <c r="AA37" i="1"/>
  <c r="AA26" i="1" s="1"/>
  <c r="BK37" i="1"/>
  <c r="BK26" i="1" s="1"/>
  <c r="G51" i="1"/>
  <c r="AA32" i="1"/>
  <c r="AK32" i="1"/>
  <c r="AQ32" i="1"/>
  <c r="BU32" i="1"/>
  <c r="O46" i="1"/>
  <c r="BW46" i="1"/>
  <c r="BX46" i="1" s="1"/>
  <c r="BY46" i="1" s="1"/>
  <c r="AI6" i="1"/>
  <c r="AI5" i="1" s="1"/>
  <c r="BP6" i="1"/>
  <c r="BP5" i="1" s="1"/>
  <c r="AF6" i="1"/>
  <c r="AF5" i="1" s="1"/>
  <c r="AA6" i="1"/>
  <c r="AA5" i="1" s="1"/>
  <c r="BK6" i="1"/>
  <c r="BK5" i="1" s="1"/>
  <c r="G27" i="1"/>
  <c r="AI27" i="1"/>
  <c r="AY27" i="1"/>
  <c r="BS27" i="1"/>
  <c r="BM37" i="1"/>
  <c r="AV44" i="1"/>
  <c r="AB32" i="1"/>
  <c r="AH32" i="1"/>
  <c r="AL32" i="1"/>
  <c r="BL32" i="1"/>
  <c r="BR32" i="1"/>
  <c r="BV32" i="1"/>
  <c r="W38" i="1"/>
  <c r="V37" i="1"/>
  <c r="BE38" i="1"/>
  <c r="BC37" i="1"/>
  <c r="BC26" i="1" s="1"/>
  <c r="BC4" i="1" s="1"/>
  <c r="BJ37" i="1"/>
  <c r="AI37" i="1"/>
  <c r="BS37" i="1"/>
  <c r="AV42" i="1"/>
  <c r="BW44" i="1"/>
  <c r="BX44" i="1" s="1"/>
  <c r="BY44" i="1" s="1"/>
  <c r="O49" i="1"/>
  <c r="K6" i="1"/>
  <c r="K5" i="1" s="1"/>
  <c r="R7" i="1"/>
  <c r="R6" i="1" s="1"/>
  <c r="AZ6" i="1"/>
  <c r="AZ5" i="1" s="1"/>
  <c r="BI6" i="1"/>
  <c r="BI5" i="1" s="1"/>
  <c r="O21" i="1"/>
  <c r="P21" i="1" s="1"/>
  <c r="BE21" i="1"/>
  <c r="BF6" i="1"/>
  <c r="BF5" i="1" s="1"/>
  <c r="BJ6" i="1"/>
  <c r="BJ5" i="1" s="1"/>
  <c r="BO6" i="1"/>
  <c r="BO5" i="1" s="1"/>
  <c r="BS6" i="1"/>
  <c r="BS5" i="1" s="1"/>
  <c r="M27" i="1"/>
  <c r="AK27" i="1"/>
  <c r="BU27" i="1"/>
  <c r="AM30" i="1"/>
  <c r="BW30" i="1"/>
  <c r="BX30" i="1" s="1"/>
  <c r="BY30" i="1" s="1"/>
  <c r="AV35" i="1"/>
  <c r="L37" i="1"/>
  <c r="M37" i="1"/>
  <c r="M26" i="1" s="1"/>
  <c r="O52" i="1"/>
  <c r="AW6" i="1"/>
  <c r="AW5" i="1" s="1"/>
  <c r="AV7" i="1"/>
  <c r="BE7" i="1"/>
  <c r="BN7" i="1"/>
  <c r="BW7" i="1"/>
  <c r="BX7" i="1" s="1"/>
  <c r="BY7" i="1" s="1"/>
  <c r="W18" i="1"/>
  <c r="AS6" i="1"/>
  <c r="AS5" i="1" s="1"/>
  <c r="AY6" i="1"/>
  <c r="AY5" i="1" s="1"/>
  <c r="BC6" i="1"/>
  <c r="BC5" i="1" s="1"/>
  <c r="AV21" i="1"/>
  <c r="L27" i="1"/>
  <c r="S27" i="1"/>
  <c r="BD27" i="1"/>
  <c r="P31" i="1"/>
  <c r="O33" i="1"/>
  <c r="P33" i="1" s="1"/>
  <c r="N32" i="1"/>
  <c r="U32" i="1"/>
  <c r="AM35" i="1"/>
  <c r="AX32" i="1"/>
  <c r="BB32" i="1"/>
  <c r="BW35" i="1"/>
  <c r="BX35" i="1" s="1"/>
  <c r="BY35" i="1" s="1"/>
  <c r="AS37" i="1"/>
  <c r="AG37" i="1"/>
  <c r="AK37" i="1"/>
  <c r="BN40" i="1"/>
  <c r="BQ37" i="1"/>
  <c r="BU37" i="1"/>
  <c r="AB37" i="1"/>
  <c r="BL37" i="1"/>
  <c r="K37" i="1"/>
  <c r="BN44" i="1"/>
  <c r="AD46" i="1"/>
  <c r="BN46" i="1"/>
  <c r="AD48" i="1"/>
  <c r="W48" i="1"/>
  <c r="BE49" i="1"/>
  <c r="G6" i="1"/>
  <c r="M6" i="1"/>
  <c r="M5" i="1" s="1"/>
  <c r="BT6" i="1"/>
  <c r="BT5" i="1" s="1"/>
  <c r="L6" i="1"/>
  <c r="L5" i="1" s="1"/>
  <c r="AD18" i="1"/>
  <c r="AM18" i="1"/>
  <c r="AP6" i="1"/>
  <c r="AP5" i="1" s="1"/>
  <c r="AT6" i="1"/>
  <c r="AT5" i="1" s="1"/>
  <c r="BW18" i="1"/>
  <c r="BX18" i="1" s="1"/>
  <c r="BY18" i="1" s="1"/>
  <c r="AK6" i="1"/>
  <c r="AK5" i="1" s="1"/>
  <c r="BR6" i="1"/>
  <c r="BR5" i="1" s="1"/>
  <c r="BV6" i="1"/>
  <c r="P23" i="1"/>
  <c r="T27" i="1"/>
  <c r="AV30" i="1"/>
  <c r="BA27" i="1"/>
  <c r="W33" i="1"/>
  <c r="BE33" i="1"/>
  <c r="K32" i="1"/>
  <c r="BN35" i="1"/>
  <c r="P36" i="1"/>
  <c r="AM38" i="1"/>
  <c r="AV38" i="1"/>
  <c r="BW38" i="1"/>
  <c r="BX38" i="1" s="1"/>
  <c r="BY38" i="1" s="1"/>
  <c r="O40" i="1"/>
  <c r="P40" i="1" s="1"/>
  <c r="U37" i="1"/>
  <c r="AH37" i="1"/>
  <c r="AL37" i="1"/>
  <c r="BB37" i="1"/>
  <c r="BR37" i="1"/>
  <c r="BV37" i="1"/>
  <c r="W42" i="1"/>
  <c r="BE42" i="1"/>
  <c r="S37" i="1"/>
  <c r="AD44" i="1"/>
  <c r="BD37" i="1"/>
  <c r="P45" i="1"/>
  <c r="BE46" i="1"/>
  <c r="G48" i="1"/>
  <c r="J51" i="1"/>
  <c r="O51" i="1" s="1"/>
  <c r="AQ6" i="1"/>
  <c r="AQ5" i="1" s="1"/>
  <c r="AU6" i="1"/>
  <c r="AU5" i="1" s="1"/>
  <c r="AH6" i="1"/>
  <c r="AH5" i="1" s="1"/>
  <c r="AL6" i="1"/>
  <c r="AL5" i="1" s="1"/>
  <c r="N27" i="1"/>
  <c r="U27" i="1"/>
  <c r="U26" i="1" s="1"/>
  <c r="AX27" i="1"/>
  <c r="BB27" i="1"/>
  <c r="L32" i="1"/>
  <c r="S32" i="1"/>
  <c r="S26" i="1" s="1"/>
  <c r="BD32" i="1"/>
  <c r="BD26" i="1" s="1"/>
  <c r="BD4" i="1" s="1"/>
  <c r="O38" i="1"/>
  <c r="Z37" i="1"/>
  <c r="AU37" i="1"/>
  <c r="BA37" i="1"/>
  <c r="AR37" i="1"/>
  <c r="AR26" i="1" s="1"/>
  <c r="P13" i="1"/>
  <c r="U6" i="1"/>
  <c r="U5" i="1" s="1"/>
  <c r="W21" i="1"/>
  <c r="P22" i="1"/>
  <c r="W28" i="1"/>
  <c r="BE28" i="1"/>
  <c r="K27" i="1"/>
  <c r="BN30" i="1"/>
  <c r="T32" i="1"/>
  <c r="BA32" i="1"/>
  <c r="AJ37" i="1"/>
  <c r="BT37" i="1"/>
  <c r="AM42" i="1"/>
  <c r="BW42" i="1"/>
  <c r="BX42" i="1" s="1"/>
  <c r="BY42" i="1" s="1"/>
  <c r="N37" i="1"/>
  <c r="AM44" i="1"/>
  <c r="AM46" i="1"/>
  <c r="O48" i="1"/>
  <c r="P48" i="1" s="1"/>
  <c r="W52" i="1"/>
  <c r="BE52" i="1"/>
  <c r="P46" i="1"/>
  <c r="P12" i="1"/>
  <c r="O28" i="1"/>
  <c r="AH27" i="1"/>
  <c r="AL27" i="1"/>
  <c r="AL26" i="1" s="1"/>
  <c r="AL4" i="1" s="1"/>
  <c r="BN28" i="1"/>
  <c r="BH27" i="1"/>
  <c r="BL26" i="1"/>
  <c r="BL4" i="1" s="1"/>
  <c r="BR27" i="1"/>
  <c r="BV27" i="1"/>
  <c r="W30" i="1"/>
  <c r="AC32" i="1"/>
  <c r="BI32" i="1"/>
  <c r="BM32" i="1"/>
  <c r="AD35" i="1"/>
  <c r="BE35" i="1"/>
  <c r="AZ32" i="1"/>
  <c r="R37" i="1"/>
  <c r="AQ37" i="1"/>
  <c r="BE40" i="1"/>
  <c r="AX37" i="1"/>
  <c r="W49" i="1"/>
  <c r="BN49" i="1"/>
  <c r="BI48" i="1"/>
  <c r="BN48" i="1" s="1"/>
  <c r="V6" i="1"/>
  <c r="V5" i="1" s="1"/>
  <c r="O18" i="1"/>
  <c r="BN18" i="1"/>
  <c r="BG6" i="1"/>
  <c r="BG5" i="1" s="1"/>
  <c r="AD21" i="1"/>
  <c r="AC27" i="1"/>
  <c r="BI27" i="1"/>
  <c r="BM27" i="1"/>
  <c r="AD30" i="1"/>
  <c r="BE30" i="1"/>
  <c r="AZ27" i="1"/>
  <c r="R32" i="1"/>
  <c r="AY32" i="1"/>
  <c r="AP32" i="1"/>
  <c r="AV33" i="1"/>
  <c r="O35" i="1"/>
  <c r="J32" i="1"/>
  <c r="W40" i="1"/>
  <c r="AV40" i="1"/>
  <c r="AO37" i="1"/>
  <c r="O42" i="1"/>
  <c r="BN42" i="1"/>
  <c r="BH37" i="1"/>
  <c r="W44" i="1"/>
  <c r="W46" i="1"/>
  <c r="BE48" i="1"/>
  <c r="R51" i="1"/>
  <c r="W51" i="1" s="1"/>
  <c r="AY51" i="1"/>
  <c r="BE51" i="1" s="1"/>
  <c r="AP51" i="1"/>
  <c r="AV51" i="1" s="1"/>
  <c r="AV52" i="1"/>
  <c r="AD7" i="1"/>
  <c r="AM7" i="1"/>
  <c r="BE18" i="1"/>
  <c r="AX6" i="1"/>
  <c r="AX5" i="1" s="1"/>
  <c r="BB6" i="1"/>
  <c r="BB5" i="1" s="1"/>
  <c r="AM21" i="1"/>
  <c r="AG6" i="1"/>
  <c r="AG5" i="1" s="1"/>
  <c r="AE26" i="1"/>
  <c r="AE4" i="1" s="1"/>
  <c r="AP27" i="1"/>
  <c r="AV28" i="1"/>
  <c r="O30" i="1"/>
  <c r="J27" i="1"/>
  <c r="AM33" i="1"/>
  <c r="AG32" i="1"/>
  <c r="BW33" i="1"/>
  <c r="BX33" i="1" s="1"/>
  <c r="BY33" i="1" s="1"/>
  <c r="BQ32" i="1"/>
  <c r="BG37" i="1"/>
  <c r="P38" i="1"/>
  <c r="AC37" i="1"/>
  <c r="AD38" i="1"/>
  <c r="AT37" i="1"/>
  <c r="AT26" i="1" s="1"/>
  <c r="AD40" i="1"/>
  <c r="AM40" i="1"/>
  <c r="AF37" i="1"/>
  <c r="BW40" i="1"/>
  <c r="BP37" i="1"/>
  <c r="T37" i="1"/>
  <c r="BE44" i="1"/>
  <c r="AZ37" i="1"/>
  <c r="AV46" i="1"/>
  <c r="P49" i="1"/>
  <c r="AQ48" i="1"/>
  <c r="AV48" i="1" s="1"/>
  <c r="AV49" i="1"/>
  <c r="AD51" i="1"/>
  <c r="AM52" i="1"/>
  <c r="AG51" i="1"/>
  <c r="AM51" i="1" s="1"/>
  <c r="BW52" i="1"/>
  <c r="BX52" i="1" s="1"/>
  <c r="BY52" i="1" s="1"/>
  <c r="BQ51" i="1"/>
  <c r="BW51" i="1" s="1"/>
  <c r="J5" i="1"/>
  <c r="AW4" i="1"/>
  <c r="AV18" i="1"/>
  <c r="AO6" i="1"/>
  <c r="AO5" i="1" s="1"/>
  <c r="BN21" i="1"/>
  <c r="AM28" i="1"/>
  <c r="AG27" i="1"/>
  <c r="BW28" i="1"/>
  <c r="BQ27" i="1"/>
  <c r="BN33" i="1"/>
  <c r="BH32" i="1"/>
  <c r="W35" i="1"/>
  <c r="BI37" i="1"/>
  <c r="BN38" i="1"/>
  <c r="O44" i="1"/>
  <c r="J37" i="1"/>
  <c r="AH48" i="1"/>
  <c r="AM48" i="1" s="1"/>
  <c r="AM49" i="1"/>
  <c r="BR48" i="1"/>
  <c r="BW48" i="1" s="1"/>
  <c r="BW49" i="1"/>
  <c r="P52" i="1"/>
  <c r="BN52" i="1"/>
  <c r="BH51" i="1"/>
  <c r="BN51" i="1" s="1"/>
  <c r="BW21" i="1"/>
  <c r="BX21" i="1" s="1"/>
  <c r="BY21" i="1" s="1"/>
  <c r="AD49" i="1"/>
  <c r="AD28" i="1"/>
  <c r="AD33" i="1"/>
  <c r="AD42" i="1"/>
  <c r="AD52" i="1"/>
  <c r="D5" i="1"/>
  <c r="AP37" i="1"/>
  <c r="S4" i="1" l="1"/>
  <c r="W27" i="1"/>
  <c r="V26" i="1"/>
  <c r="V4" i="1" s="1"/>
  <c r="AI4" i="1"/>
  <c r="AD6" i="1"/>
  <c r="AM32" i="1"/>
  <c r="W7" i="1"/>
  <c r="M4" i="1"/>
  <c r="L26" i="1"/>
  <c r="L4" i="1" s="1"/>
  <c r="BS26" i="1"/>
  <c r="BS4" i="1" s="1"/>
  <c r="AA4" i="1"/>
  <c r="G26" i="1"/>
  <c r="O37" i="1"/>
  <c r="BG26" i="1"/>
  <c r="AX26" i="1"/>
  <c r="AU26" i="1"/>
  <c r="AU4" i="1" s="1"/>
  <c r="BK4" i="1"/>
  <c r="BW37" i="1"/>
  <c r="AO26" i="1"/>
  <c r="BN5" i="1"/>
  <c r="O6" i="1"/>
  <c r="P6" i="1" s="1"/>
  <c r="AV32" i="1"/>
  <c r="AD27" i="1"/>
  <c r="AJ26" i="1"/>
  <c r="AJ4" i="1" s="1"/>
  <c r="E4" i="1"/>
  <c r="BW32" i="1"/>
  <c r="W32" i="1"/>
  <c r="AD32" i="1"/>
  <c r="AS26" i="1"/>
  <c r="AS4" i="1" s="1"/>
  <c r="BT4" i="1"/>
  <c r="T26" i="1"/>
  <c r="T4" i="1" s="1"/>
  <c r="AD37" i="1"/>
  <c r="O7" i="1"/>
  <c r="P7" i="1" s="1"/>
  <c r="AM37" i="1"/>
  <c r="U4" i="1"/>
  <c r="AK26" i="1"/>
  <c r="AK4" i="1" s="1"/>
  <c r="N26" i="1"/>
  <c r="N4" i="1" s="1"/>
  <c r="BV5" i="1"/>
  <c r="BW6" i="1"/>
  <c r="BV26" i="1"/>
  <c r="AT4" i="1"/>
  <c r="O32" i="1"/>
  <c r="AR4" i="1"/>
  <c r="AD5" i="1"/>
  <c r="BU26" i="1"/>
  <c r="BU4" i="1" s="1"/>
  <c r="BX32" i="1"/>
  <c r="BY32" i="1" s="1"/>
  <c r="BX51" i="1"/>
  <c r="BY51" i="1" s="1"/>
  <c r="BX49" i="1"/>
  <c r="BY49" i="1" s="1"/>
  <c r="BX28" i="1"/>
  <c r="BY28" i="1" s="1"/>
  <c r="AF26" i="1"/>
  <c r="AF4" i="1" s="1"/>
  <c r="BX40" i="1"/>
  <c r="BY40" i="1" s="1"/>
  <c r="BX37" i="1"/>
  <c r="BY37" i="1" s="1"/>
  <c r="BX6" i="1"/>
  <c r="BE37" i="1"/>
  <c r="BN32" i="1"/>
  <c r="AO4" i="1"/>
  <c r="AG26" i="1"/>
  <c r="R26" i="1"/>
  <c r="W26" i="1" s="1"/>
  <c r="K26" i="1"/>
  <c r="K4" i="1" s="1"/>
  <c r="AV37" i="1"/>
  <c r="BQ26" i="1"/>
  <c r="BQ4" i="1" s="1"/>
  <c r="BB26" i="1"/>
  <c r="BB4" i="1" s="1"/>
  <c r="AG4" i="1"/>
  <c r="AM27" i="1"/>
  <c r="BN6" i="1"/>
  <c r="BA26" i="1"/>
  <c r="BA4" i="1" s="1"/>
  <c r="AY26" i="1"/>
  <c r="AY4" i="1" s="1"/>
  <c r="AZ26" i="1"/>
  <c r="AZ4" i="1" s="1"/>
  <c r="P44" i="1"/>
  <c r="O5" i="1"/>
  <c r="BE27" i="1"/>
  <c r="P18" i="1"/>
  <c r="P51" i="1"/>
  <c r="AH26" i="1"/>
  <c r="AH4" i="1" s="1"/>
  <c r="BW27" i="1"/>
  <c r="BE5" i="1"/>
  <c r="AP26" i="1"/>
  <c r="AX4" i="1"/>
  <c r="P32" i="1"/>
  <c r="AQ26" i="1"/>
  <c r="AQ4" i="1" s="1"/>
  <c r="R5" i="1"/>
  <c r="W6" i="1"/>
  <c r="BE32" i="1"/>
  <c r="BH26" i="1"/>
  <c r="BH4" i="1" s="1"/>
  <c r="BP26" i="1"/>
  <c r="BO4" i="1"/>
  <c r="BW5" i="1"/>
  <c r="AV27" i="1"/>
  <c r="BE6" i="1"/>
  <c r="J26" i="1"/>
  <c r="O26" i="1" s="1"/>
  <c r="O27" i="1"/>
  <c r="AV6" i="1"/>
  <c r="P35" i="1"/>
  <c r="BM26" i="1"/>
  <c r="BM4" i="1" s="1"/>
  <c r="AC26" i="1"/>
  <c r="AM6" i="1"/>
  <c r="P28" i="1"/>
  <c r="BN27" i="1"/>
  <c r="G5" i="1"/>
  <c r="D4" i="1"/>
  <c r="AM5" i="1"/>
  <c r="P37" i="1"/>
  <c r="P30" i="1"/>
  <c r="P42" i="1"/>
  <c r="BN37" i="1"/>
  <c r="BI26" i="1"/>
  <c r="BI4" i="1" s="1"/>
  <c r="BG4" i="1"/>
  <c r="W37" i="1"/>
  <c r="BR26" i="1"/>
  <c r="BR4" i="1" s="1"/>
  <c r="AV5" i="1"/>
  <c r="BY6" i="1" l="1"/>
  <c r="G4" i="1"/>
  <c r="AM4" i="1"/>
  <c r="AM26" i="1"/>
  <c r="BV4" i="1"/>
  <c r="BX48" i="1"/>
  <c r="BY48" i="1" s="1"/>
  <c r="BX5" i="1"/>
  <c r="BY5" i="1" s="1"/>
  <c r="BX27" i="1"/>
  <c r="BY27" i="1" s="1"/>
  <c r="BE4" i="1"/>
  <c r="BN4" i="1"/>
  <c r="BE26" i="1"/>
  <c r="P27" i="1"/>
  <c r="R4" i="1"/>
  <c r="W5" i="1"/>
  <c r="P26" i="1"/>
  <c r="J4" i="1"/>
  <c r="BN26" i="1"/>
  <c r="BW26" i="1"/>
  <c r="BP4" i="1"/>
  <c r="P5" i="1"/>
  <c r="AC4" i="1"/>
  <c r="AD26" i="1"/>
  <c r="AP4" i="1"/>
  <c r="AV4" i="1" s="1"/>
  <c r="AV26" i="1"/>
  <c r="BX26" i="1" l="1"/>
  <c r="BY26" i="1" s="1"/>
  <c r="BW4" i="1"/>
  <c r="AD4" i="1"/>
  <c r="W4" i="1"/>
  <c r="O4" i="1"/>
  <c r="P4" i="1" s="1"/>
  <c r="BX4" i="1" l="1"/>
  <c r="BY4" i="1" s="1"/>
</calcChain>
</file>

<file path=xl/sharedStrings.xml><?xml version="1.0" encoding="utf-8"?>
<sst xmlns="http://schemas.openxmlformats.org/spreadsheetml/2006/main" count="159" uniqueCount="84">
  <si>
    <t>Kode OPD / Program / Kegiatan / Sub Kegiatan</t>
  </si>
  <si>
    <t>Nama OPD / Program / Indikator Program / Kegiatan / Indikator Kegiatan / Sub Kegiatan</t>
  </si>
  <si>
    <t>Perubahan RKPD 2021</t>
  </si>
  <si>
    <t>POKIR 2021 / Fisik Tidak Kontinyu</t>
  </si>
  <si>
    <t>Keterangan Pokir</t>
  </si>
  <si>
    <t>P. RKPD 2021 - (Pokir dan Fisik Non Rutin)</t>
  </si>
  <si>
    <t>SATUAN</t>
  </si>
  <si>
    <t>TARGET SUB KEG. 2021</t>
  </si>
  <si>
    <t>Th. 2021</t>
  </si>
  <si>
    <t>Selisih dengan Th Sebelumnya (L - D)</t>
  </si>
  <si>
    <t>TARGET SUB KEG. 2022</t>
  </si>
  <si>
    <t>Th. 2022</t>
  </si>
  <si>
    <t>Renja 2022</t>
  </si>
  <si>
    <t>Renja 2022 Update TKDD</t>
  </si>
  <si>
    <t>KUA PPAS</t>
  </si>
  <si>
    <t>R-APBD</t>
  </si>
  <si>
    <t>APBD Pergeseran 1</t>
  </si>
  <si>
    <t>APBD</t>
  </si>
  <si>
    <t>BANKEU</t>
  </si>
  <si>
    <t>DAK</t>
  </si>
  <si>
    <t>DANKEL</t>
  </si>
  <si>
    <t>DBHCHT</t>
  </si>
  <si>
    <t>TOTAL</t>
  </si>
  <si>
    <t>PROGRAM UNGGULAN</t>
  </si>
  <si>
    <t>MUSRENBANG</t>
  </si>
  <si>
    <t>POKIR</t>
  </si>
  <si>
    <t>siswa</t>
  </si>
  <si>
    <t>kegiatan</t>
  </si>
  <si>
    <t>orang</t>
  </si>
  <si>
    <t>lembaga</t>
  </si>
  <si>
    <t>dokumen</t>
  </si>
  <si>
    <t>X.XX.01</t>
  </si>
  <si>
    <t>PROGRAM PENUNJANG URUSAN PEMERINTAHAN DAERAH KABUPATEN/KOTA</t>
  </si>
  <si>
    <t>X.XX.01.2.01</t>
  </si>
  <si>
    <t>Perencanaan, Penganggaran, dan Evaluasi Kinerja Perangkat Daerah</t>
  </si>
  <si>
    <t>X.XX.01.2.01.02</t>
  </si>
  <si>
    <t>Koordinasi dan Penyusunan Dokumen RKA-SKPD</t>
  </si>
  <si>
    <t>X.XX.01.2.01.07</t>
  </si>
  <si>
    <t>Evaluasi Kinerja Perangkat Daerah</t>
  </si>
  <si>
    <t>bulan</t>
  </si>
  <si>
    <t>X.XX.01.2.02</t>
  </si>
  <si>
    <t>Administrasi Keuangan Perangkat Daerah</t>
  </si>
  <si>
    <t>X.XX.01.2.02.03</t>
  </si>
  <si>
    <t>Pelaksanaan Penatausahaan dan Pengujian/Verifikasi Keuangan SKPD</t>
  </si>
  <si>
    <t>X.XX.01.2.02.05</t>
  </si>
  <si>
    <t>Koordinasi dan Penyusunan Laporan Keuangan Akhir Tahun SKPD</t>
  </si>
  <si>
    <t>kali</t>
  </si>
  <si>
    <t>X.XX.01.2.06</t>
  </si>
  <si>
    <t>Administrasi Umum Perangkat Daerah</t>
  </si>
  <si>
    <t>X.XX.01.2.06.02</t>
  </si>
  <si>
    <t>Penyediaan Peralatan dan Perlengkapan Kantor</t>
  </si>
  <si>
    <t>X.XX.01.2.06.04</t>
  </si>
  <si>
    <t>Penyediaan Bahan Logistik Kantor</t>
  </si>
  <si>
    <t>X.XX.01.2.06.05</t>
  </si>
  <si>
    <t>Penyediaan Barang Cetakan dan Penggandaan</t>
  </si>
  <si>
    <t>X.XX.01.2.06.06</t>
  </si>
  <si>
    <t>Penyediaan Bahan Bacaan dan Peraturan Perundang-undangan</t>
  </si>
  <si>
    <t>X.XX.01.2.06.09</t>
  </si>
  <si>
    <t>Penyelenggaraan Rapat Koordinasi dan Konsultasi SKPD</t>
  </si>
  <si>
    <t>X.XX.01.2.08</t>
  </si>
  <si>
    <t>Penyediaan Jasa Penunjang Urusan Pemerintahan Daerah</t>
  </si>
  <si>
    <t>X.XX.01.2.08.01</t>
  </si>
  <si>
    <t>Penyediaan Jasa Surat Menyurat</t>
  </si>
  <si>
    <t>X.XX.01.2.09</t>
  </si>
  <si>
    <t>Pemeliharaan Barang Milik Daerah Penunjang Urusan Pemerintahan Daerah</t>
  </si>
  <si>
    <t>X.XX.01.2.09.10</t>
  </si>
  <si>
    <t>Pemeliharaan/Rehabilitasi Sarana dan Prasarana Gedung Kantor atau Bangunan Lainnya</t>
  </si>
  <si>
    <t>PROGRAM PEMERINTAHAN DAN KESEJAHTERAAN RAKYAT</t>
  </si>
  <si>
    <t>4.01.0.00.0.00.01.0006</t>
  </si>
  <si>
    <t>Bagian Kesejahteraan Rakyat</t>
  </si>
  <si>
    <t>4.01.02.2.02</t>
  </si>
  <si>
    <t>Pelaksanaan Kebijakan Kesejahteraan Rakyat</t>
  </si>
  <si>
    <t>4.01.02.2.02.01</t>
  </si>
  <si>
    <t>Fasilitasi Pengelolaan Bina Mental Spiritual</t>
  </si>
  <si>
    <t>Hibah POKIR -   Yayasan Majelis Taqlim Nur Asih Sapuro (Hj. Balgies Diab, SE, MM) ==&gt; di excel 150jt
Hibah POKIR -  Musholla Fatkhul Qorib Bendan Gg.7 (Hj. Balgies Diab, SE, MM) ==&gt; di excel 30jt
Hibah POKIR -  Musholla Poncol Gg.Asparagas B (Hj. Balgies Diab, SE, MM) ==&gt; di excel 15 jt
Hibah POKIR - ke Pimpinan Cabang Muhammadiyah Krapyak Jl.Truntum Gg. Mentari RT 06 RW 02 (Hj. Balgies Diab, SE, MM) ==&gt; di excel 235jt
Hibah POKIR - Majelis Taqlim Roudhotul Musyafihin Litilawatil Qur'ani Kradenan Gg 2 (Jecky Zam Zami) ==&gt; di excel 100jt
Hibah POKIR - Masjid Ar Rahman Panjang Baru (Makmur S Mustofa, A.Ma) ==&gt; di excel 250jt
Hibah POKIR - Musholla Al Karomah (Idi Amin) ==&gt; di excel 40jt
Hibah POKIR - Musholla Baiturrohim Poncol Jl.Cempaka Gg.Buntu RT 03 RW 01 (Hj. Balgies Diab, SE, MM) ==&gt; 25jt
Hibah POKIR - Musholla H. Tarom Landungsari (Fauzi Umar Lahji, SE) ==&gt; 50jt
Hibah POKIR - Musholla Istiqomah Krapyak (Idi Amin) ==&gt; di excel 25jt
Hibah POKIR - Musholla Nurul Hidayah Buaran Gg.3 (Hj. Balgies Diab, SE, MM) ==&gt; di excel 320jt
Hibah POKIR - Musholla Pabean Degayu Krapyak (Idi Amin) ==&gt; di excel 50jt
Hibah POKIR - Pondok Pesantren Syihabul Tholib Pasirsari (Abdul Rozak, S.IP) ==&gt; di excel 50jt
Hibah POKIR - TPQ Nurul HUda Kandang Panjang (Makmur S Mustofa, A.Ma) ==&gt; di excel 25jt
Hibah POKIR - TPQ Walisongo Panjang Baru (Makmur S Mustofa, A.Ma) ==&gt; di excel 70jt
HIBAH POKIR ke PC IPNU Kota Pekalongan (Muhammad Latifuddin ) ==&gt; di excel 60jt
HIBAH POKIR ke yayasan Aisiyah Pekalongan Pengadaan infocus projector (dr. H. Dwi Heri Wibawa, M.Kes) ==&gt; di excel 8jt
Hibah POKIR Komunitas Sedekah Nasi (Nasrullah) =&gt; di excel 25jt
HIBAH POKIR Madrasah Rodhotul Ulum Poncol (Abdul Ghofur) ==&gt; di excel 25jt
HIBAH POKIR Majelis Taklim Ust Suryono Jenggot (H. Aminudin Aziz, SE) ==&gt; di excel 30jt
Hibah POKIR Majelis Taqlim Kuripan Lor (Muhammad Latifuddin ) ==&gt; di excel 40jt
HIBAH POKIR Masjid An Nur Bendan (H.M. Bagus Riza Astian, S.Sos) ==&gt; di excel 100jt
HIBAH POKIR Masjid Ar rosyid Krapyak  (Makmur S Mustofa, A.Ma) ==&gt; di excel 70jt
HIBAH POKIR Masjid As Shidiq pengadaan karpet  (Drs. HM. Fatoni, MH) ==&gt; di excel 50jt
Hibah POKIR Masjid Aulia Sapuro (Robikin ) ==&gt; di excel 25jt
Hibah POKIR Masjid Bachir Ahmad Binagriya Blok A Kelurahan Medono (dr. H. Dwi Heri Wibawa, M.Kes) ==&gt; di excel 73jt
HIBAH POKIR Masjid Saidah Kurniasih ( Pembuatan avalum ) di Perum BRD Residence (Nusron, S.Ag) ==&gt; di excel 75jt
HIBAH POKIR Mushola Sapuro kebulen (H. Budi Setiawan, S.E) ==&gt; di excel 50jt
Hibah POKIR Musholla Al Falah Kradenan Gg 4 (H. Rizqon, SIP) ==&gt; di excel 25jt
HIBAH POKIR Musholla Al Fauri (H. Budi Setiawan, S.E) ==&gt; di excel 75jt
HIBAH POKIR Musholla Al Hikmah Kradenan Gg 9 RT 03 RW 05 Kelurahan Buaran Kradenan (H. Rizqon, SIP) ==&gt; di excel 25jt
HIBAH POKIR Musholla Al Hikmah Perum Perhutani Medono (H. Ismet Inonu, SH, MH) ==&gt; di excel 25jt
HIBAH POKIR Musholla Al Ihsan Karang Malang RT 06 RW 14 (Desy Tria Amira Fasa, AMd) ==&gt; di excel 20jt
HIBAH POKIR Musholla Al Ikhlas Clumprit Degayu RW 08 (Mukhlikin ) ==&gt; di excel 25jt
HIBAH POKIR Musholla Al Ikhlas Kebulen (H. Ismet Inonu, SH, MH) ==&gt; di excel 25jt
HIBAH POKIR Musholla Al Ikhlas Poncol Jl.Matana (Abdul Ghofur) ==&gt; di excel 25jt
Hibah POKIR Musholla Al Imam Setono RT 01 RW 02 (H.M. Bowo Leksono, Ah.T, SH, MH, MM ) ==&gt; di excel 25jt
Hibah POKIR Musholla Al Iman Sapuro Kebulen RT 03 RW 15  (Nusron, S.Ag) ==&gt; di excel 25jt
Hibah POKIR Musholla Al Irfan Tirto Gg 12 RT 04 RW 03  (Nusron, S.Ag) ==&gt; di excel 25jt
HIBAH POKIR Musholla Al Istidlal Banyurip Alit Gg 2A RT 06 RW 09  (Muhammad Latifuddin ) ==&gt; di excel 30jt
HIBAH POKIR Musholla Al Istiqomah Kelurahan Pasirkratonkramat (H. Faisol Khanan, S.H.I) ==&gt; di excel 100jt
HIBAH POKIR Musholla Al Istiqomah Krapyak Jalan Truntum (Nusron, S.Ag) ==&gt; di excel 25jt
HIBAH POKIR Musholla Al Khosiatul Mukaromah Kertoharjo ( Pembuatan Gavalum ) (Drs. Nur Hadi) ==&gt; di excel 15jt
Hibah POKIR Musholla Al Mahfud Buaran RT 02 RW 02 (H. Rizqon, SIP) ==&gt; di excel 75jt
HIBAH POKIR Musholla Al Mizan Atap Gg Hiu Wonosari Panjang Wetan (Riana Setyawati, SH) ==&gt; di excel 50jt
HIBAH POKIR Musholla Al Muchtar Banyurip Alit Gg 3A RT 01 RW 08 Kelurahan Banyurip (Muhammad Latifuddin ) ==&gt; di excel 20jt
HIBAH POKIR Musholla Al Muhajirin  Jl.Progo Gg 3 RW 06 Padukuhan Kraton (Irawadi Setiawan) ==&gt; di excel 40jt
Hibah POKIR Musholla Al Muttawakilin Noyontaan (H.M. Bowo Leksono, Ah.T, SH, MH, MM ) ==&gt; di excel 25jt
Hibah POKIR Musholla An Nikmah Dukuh Cokrah RT 02 RW 01 (Irawadi Setiawan) ==&gt; di excel 40jt
HIBAH POKIR Musholla An Nur Landungsari ( Pengadaan  Karpet dll )  (Drs. HM. Fatoni, MH) ==&gt; di excel 25jt
HIBAH POKIR Musholla Ar Rohmah Kuripan Kertoharjo RT 01 RW 05 (H. Aminudin Aziz, SE) ==&gt; di excel 15jt
HIBAH POKIR Musholla Assyukur Tirto Gg 16  (Nusron, S.Ag) ==&gt; di excel 50jt
HIBAH POKIR Musholla At Taubah Jenggot Setu Gg 4 RT 07 RW 10 Kelurahan Jenggot (Muhammad Latifuddin ) ==&gt; di excel 70jt
Hibah POKIR Musholla Baitudh Dhikri Degayu RT 03 RW 03 (Mukhlikin ) ==&gt; di excel 50jt
HIBAH POKIR Musholla Baitul Makmur (H.M. Bagus Riza Astian, S.Sos) ==&gt; di excel 50jt
HIBAH POKIR Musholla Baitul Makmur Pringrejo (Nasrullah) ==&gt; di excel 100jt
Hibah POKIR Musholla Baitur Rahmah Kalibaros (Irawadi Setiawan) ==&gt; di excel 50jt
HIBAH POKIR Musholla Baiturohman Kelurahan Pasirkratonkramat (H. Faisol Khanan, S.H.I) ==&gt; di excel 50jt
HIBAH POKIR Musholla Baiturrahmah (H.M. Bagus Riza Astian, S.Sos) ==&gt; di excel 25jt
HIBAH POKIR Musholla Baitussalam Kelurahan Pasirkratonkramat (H. Faisol Khanan, S.H.I) ==&gt; di excel 50jt
HIBAH POKIR Musholla Darul firdaus  Jl.Karimata RT 03 RW 03 Bandengan (Irawadi Setiawan) ==&gt; di excel 30jt
HIBAH POKIR Musholla Darul Ijtima' Jl.WR Supratman Gg.Mujaer RT 02 RW 10 Kelurahan Panjang Wetan (Riana Setyawati, SH) ==&gt; di excel 100jt
HIBAH POKIR Musholla Husnul Khotimah Pasirsari (dr. H. Dwi Heri Wibawa, M.Kes) ==&gt; di excel 25jt
HIBAH POKIR Musholla Kiyai Ageng Podo Sugi Jl. Setia Bakti (H. Ismet Inonu, SH, MH) ==&gt; di excel 25jt
HIBAH POKIR Musholla Miftahul Janah Dukuh Sogaten Kebulen (H. Ismet Inonu, SH, MH) ==&gt; di excel 25jt
HIBAH POKIR Musholla Nurul Hidayah Buaran RT 04 RW 02 Kelurahan Buaran Kradenan ( Rehab berat ) (H. Rizqon, SIP) ==&gt; di excel 200jt
HIBAH POKIR Musholla Rowiyah Jenggot Setu RT 03 RW 10 Kelurahan Jenggot (Muhammad Latifuddin ) ==&gt; di excel 20jt
HIBAH POKIR Musholla Uswatun Khasanah Krapyak Kidul (Idi Amin) ==&gt; di excel 100jt
Hibah POKIR Musholla Walisongo Pesindon (H.M. Bagus Riza Astian, S.Sos) ==&gt; di excel 25jt
HIBAH POKIR Perbaikan gedung Madrasah Diniyah Nurul Muhamad Kertoharjo (Drs. Nur Hadi) ==&gt; di excel 10jt
HIBAH POKIR PP Al Kholiliyah Banyurip Ageng (Muhammad Latifuddin ) ==&gt; di excel 50jt
HIBAH POKIR Rehab berat musholla Al Maliki Tirto Gg 16 RT 04 RW 04 Kelurahan Tirto (Nusron, S.Ag) ==&gt; di excel 100jt
HIBAH POKIR Rehab Masjid Jami A Mujahidin Kertoharjo (Drs. Nur Hadi) ==&gt; di excel 150jt
HIBAH POKIR REHAB MUSHOLA AT-TAQWA DUKUH COKRAH PADUKUHAN KRATON (Irawadi Setiawan) ==&gt; di excel 80jt
HIBAH POKIR rehab Musholla Al Hikmah Sampangan GG 11 (Drs. HM. Fatoni, MH) ==&gt; di excel 30jt
HIBAH POKIR Rehab Musholla Al Iman Medono (dr. H. Dwi Heri Wibawa, M.Kes) ==&gt; di excel 30jt
HIBAH POKIR Rehab Musholla Baitul Hikmah Kramatsari ( Depan ) SMK Kramatsari (Nusron, S.Ag) ==&gt; di excel 25jt
HIBAH POKIR Rehab Musholla Kyai Rusban Poncol Gang 6 (Desy Tria Amira Fasa, AMd) ==&gt; di excel 150jt
HIBAH POKIR Rehab Musholla Mambaul Huda Kebulen g 5 (Nusron, S.Ag) ==&gt; do excel 50jt
HIBAH POKIR Rehap Masjid Salamanis (Hibah Rehab Masjid As Salam Salamanis RT 03 RW 12 Kandang Panjang)(Mofid, SH) ==&gt; di excel 190jt
Hibah POKIR Rifaiyah Kelurahan Pasirkratonkramat (H. Faisol Khanan, S.H.I) ==&gt; di excel 50jt
HIBAH POKIR RT ( Pengadaan sound system, kursi plastik ) dan perbaikan musholla Nainul Marom Jl. Irian RT 05 RW 18 Kelurahan Bendan Kergon (Anyta Rianti) ==&gt; di excel 25jt
HIBAH POKIR TPQ Al Hidayah Wonosari Panjang Wetan (Riana Setyawati, SH) ==&gt; di excel 75jt
Hibah POKIR TPQ Karomatul Amin Pasirsari Jl.Sutan Sahrir Gg 21 RT 06 RW 04 Kelurahan Pasirkratonkramat  (Nusron, S.Ag) ==&gt; di excel 100jt
Hibah POKIR TPQ Tanwirul Qlub Medono (Robikin ) ==&gt; di excel 20jt
HIBAH POKIR untuk  yayasan yapensa jenggot (Jecky Zam Zami) ==&gt; di excel 300jt
HIBAH POKIR untuk majelis syabul muttaqin sekretariat di bendan (Jecky Zam Zami) ==&gt; di excel 50jt
HIBAH POKIR untuk masjid jami Yosorejo (Jecky Zam Zami) ==&gt; di excel 250jt
HIBAH POKIR Yayasan  Cokro Buana Nusantara Krapyak (Idi Amin) ==&gt; di excel 150jt
HIBAH POKIR Yayasan Al bahruni medono (H. Budi Setiawan, S.E) ==&gt; di excel 75jt
HIBAH POKIR Yayasan Al Ikhlas Sapuro (Drs. HM. Fatoni, MH) ==&gt; di excel 50jt
Hibah POKIR Yayasan Dewi Hajar Krapyak Lor Gg Sasak (Mochammad Sufi Akbar ) ==&gt; di excel 20jt
Hibah POKIR Yayasan Jenggot Wetan (Muhammad Latifuddin ) ==&gt; di excel 40jt
HIBAH POKIR Yayasan Lintang Buana Nusantara  Buaran (Muhammad Latifuddin ) ==&gt; di excel 60jt
HIBAH POKIR Yayasan Pendopo Cokro Buana Krapyak (Idi Amin) ==&gt; di excel 150jt
POKIR - Pembangunan  Gedung TPQ An Nur Gamer Jl.Pangeran Antasari  (Nusron, S.Ag) ==&gt; di excel 100jt
POKIR - Pembangunan  Gedung TPQ Baitul Maghfiroh Pisangsari Gg.Cucut Panjang Wetan  (Nusron, S.Ag) ==&gt; di excel 100jt
POKIR - Pembangunan  Gedung TPQ Syauqul Qur'an Jl.H.Kurdi Tegalrejo RT 01 RW 05  (Nusron, S.Ag) ==&gt; di excel 50jt
POKIR - Pembangunan lanjutan Musholla Kantor Kelurahan Setono (Desy Tria Amira Fasa, AMd) ==&gt; di excel 15jt
POKIR - Rehab Musholla Al Barokah Poncol Gg 12 (Desy Tria Amira Fasa, AMd) ==&gt; di excel 60jt</t>
  </si>
  <si>
    <t>4.01.02.2.02.02</t>
  </si>
  <si>
    <t>Pelaksanaan Kebijakan, Evaluasi, dan Capaian Kinerja terkait Kesejahteraan Sosial</t>
  </si>
  <si>
    <t>HIBAH POKIR Renovasi Madrasah Aliyah Salafiyah ( MAS) Pekalongan   (H. Mabrur, SH) ==&gt; di excel 100jt</t>
  </si>
  <si>
    <t>4.01.02.2.02.03</t>
  </si>
  <si>
    <t>Pelaksanaan Kebijakan, Evaluasi, dan Capaian Kinerja terkait Kesejahteraan Masyarakat</t>
  </si>
  <si>
    <t>Usulan Perubahan RKPD / Renja</t>
  </si>
  <si>
    <t>Penetapan APBD</t>
  </si>
  <si>
    <t>Selisih (BX - BW)</t>
  </si>
  <si>
    <t>Keterangan Usulan Perubahan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</si>
</sst>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_-* #,##0_-;\-* #,##0_-;_-* &quot;-&quot;_-;_-@_-"/>
    <numFmt numFmtId="165" formatCode="_-* #,##0.00_-;\-* #,##0.00_-;_-* &quot;-&quot;??_-;_-@_-"/>
    <numFmt numFmtId="166" formatCode="#,##0_ ;[Red]\-#,##0\ "/>
  </numFmts>
  <fonts count="9" x14ac:knownFonts="1">
    <font>
      <sz val="11"/>
      <color theme="1"/>
      <name val="Arial"/>
      <family val="2"/>
      <charset val="1"/>
    </font>
    <font>
      <sz val="11"/>
      <color theme="1"/>
      <name val="Calibri"/>
      <family val="2"/>
      <charset val="1"/>
      <scheme val="minor"/>
    </font>
    <font>
      <b/>
      <sz val="12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FFFF"/>
      <name val="Arial"/>
      <family val="2"/>
    </font>
    <font>
      <b/>
      <sz val="12"/>
      <color rgb="FF353535"/>
      <name val="Arial"/>
      <family val="2"/>
    </font>
    <font>
      <sz val="12"/>
      <color rgb="FF353535"/>
      <name val="Arial"/>
      <family val="2"/>
    </font>
    <font>
      <sz val="11"/>
      <color theme="1"/>
      <name val="Roboto Light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508ABB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061D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rgb="FFE1EDFF"/>
      </left>
      <right style="medium">
        <color rgb="FFE1EDFF"/>
      </right>
      <top style="medium">
        <color rgb="FFE1EDFF"/>
      </top>
      <bottom style="medium">
        <color rgb="FFE1EDFF"/>
      </bottom>
      <diagonal/>
    </border>
    <border>
      <left style="medium">
        <color rgb="FFE1EDFF"/>
      </left>
      <right style="medium">
        <color rgb="FFE1EDFF"/>
      </right>
      <top style="medium">
        <color rgb="FFE1EDFF"/>
      </top>
      <bottom/>
      <diagonal/>
    </border>
    <border>
      <left style="medium">
        <color rgb="FFE1EDFF"/>
      </left>
      <right/>
      <top style="medium">
        <color rgb="FFE1EDFF"/>
      </top>
      <bottom style="medium">
        <color rgb="FFE1EDFF"/>
      </bottom>
      <diagonal/>
    </border>
    <border>
      <left/>
      <right/>
      <top style="medium">
        <color rgb="FFE1EDFF"/>
      </top>
      <bottom style="medium">
        <color rgb="FFE1EDFF"/>
      </bottom>
      <diagonal/>
    </border>
    <border>
      <left/>
      <right style="medium">
        <color rgb="FFE1EDFF"/>
      </right>
      <top style="medium">
        <color rgb="FFE1EDFF"/>
      </top>
      <bottom style="medium">
        <color rgb="FFE1EDFF"/>
      </bottom>
      <diagonal/>
    </border>
    <border>
      <left style="medium">
        <color rgb="FFE1EDFF"/>
      </left>
      <right style="medium">
        <color rgb="FFE1EDFF"/>
      </right>
      <top/>
      <bottom style="medium">
        <color rgb="FFE1EDFF"/>
      </bottom>
      <diagonal/>
    </border>
    <border>
      <left style="thin">
        <color rgb="FF000000"/>
      </left>
      <right style="medium">
        <color rgb="FFE1EDFF"/>
      </right>
      <top style="medium">
        <color rgb="FFE1EDFF"/>
      </top>
      <bottom style="medium">
        <color rgb="FFE1EDFF"/>
      </bottom>
      <diagonal/>
    </border>
  </borders>
  <cellStyleXfs count="1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1" fontId="1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left" vertical="center" wrapText="1"/>
    </xf>
    <xf numFmtId="0" fontId="5" fillId="8" borderId="1" xfId="1" applyFont="1" applyFill="1" applyBorder="1" applyAlignment="1">
      <alignment horizontal="left" vertical="center" wrapText="1"/>
    </xf>
    <xf numFmtId="0" fontId="2" fillId="8" borderId="1" xfId="1" applyFont="1" applyFill="1" applyBorder="1" applyAlignment="1">
      <alignment horizontal="right" vertical="center" wrapText="1"/>
    </xf>
    <xf numFmtId="166" fontId="2" fillId="8" borderId="1" xfId="1" applyNumberFormat="1" applyFont="1" applyFill="1" applyBorder="1" applyAlignment="1">
      <alignment horizontal="center" vertical="center" wrapText="1"/>
    </xf>
    <xf numFmtId="21" fontId="6" fillId="10" borderId="7" xfId="1" applyNumberFormat="1" applyFont="1" applyFill="1" applyBorder="1" applyAlignment="1">
      <alignment horizontal="left" vertical="center" wrapText="1"/>
    </xf>
    <xf numFmtId="21" fontId="6" fillId="10" borderId="5" xfId="1" applyNumberFormat="1" applyFont="1" applyFill="1" applyBorder="1" applyAlignment="1">
      <alignment horizontal="left" vertical="center" wrapText="1"/>
    </xf>
    <xf numFmtId="0" fontId="6" fillId="10" borderId="1" xfId="1" applyFont="1" applyFill="1" applyBorder="1" applyAlignment="1">
      <alignment horizontal="left" vertical="center" wrapText="1"/>
    </xf>
    <xf numFmtId="164" fontId="6" fillId="10" borderId="1" xfId="2" applyFont="1" applyFill="1" applyBorder="1" applyAlignment="1">
      <alignment horizontal="right" vertical="center" wrapText="1"/>
    </xf>
    <xf numFmtId="164" fontId="6" fillId="10" borderId="1" xfId="3" applyFont="1" applyFill="1" applyBorder="1" applyAlignment="1">
      <alignment horizontal="right" vertical="center" wrapText="1"/>
    </xf>
    <xf numFmtId="166" fontId="6" fillId="10" borderId="1" xfId="2" applyNumberFormat="1" applyFont="1" applyFill="1" applyBorder="1" applyAlignment="1">
      <alignment horizontal="right" vertical="center" wrapText="1"/>
    </xf>
    <xf numFmtId="0" fontId="6" fillId="4" borderId="7" xfId="1" applyFont="1" applyFill="1" applyBorder="1" applyAlignment="1">
      <alignment horizontal="left" vertical="center" wrapText="1"/>
    </xf>
    <xf numFmtId="0" fontId="6" fillId="9" borderId="5" xfId="1" applyFont="1" applyFill="1" applyBorder="1" applyAlignment="1">
      <alignment horizontal="left" vertical="center" wrapText="1"/>
    </xf>
    <xf numFmtId="164" fontId="6" fillId="4" borderId="1" xfId="2" applyFont="1" applyFill="1" applyBorder="1" applyAlignment="1">
      <alignment horizontal="right" vertical="center" wrapText="1"/>
    </xf>
    <xf numFmtId="164" fontId="6" fillId="4" borderId="1" xfId="3" applyFont="1" applyFill="1" applyBorder="1" applyAlignment="1">
      <alignment horizontal="right" vertical="center" wrapText="1"/>
    </xf>
    <xf numFmtId="166" fontId="6" fillId="4" borderId="1" xfId="2" applyNumberFormat="1" applyFont="1" applyFill="1" applyBorder="1" applyAlignment="1">
      <alignment horizontal="right" vertical="center" wrapText="1"/>
    </xf>
    <xf numFmtId="0" fontId="6" fillId="11" borderId="7" xfId="1" applyFont="1" applyFill="1" applyBorder="1" applyAlignment="1">
      <alignment horizontal="left" vertical="center" wrapText="1"/>
    </xf>
    <xf numFmtId="0" fontId="6" fillId="11" borderId="5" xfId="1" applyFont="1" applyFill="1" applyBorder="1" applyAlignment="1">
      <alignment horizontal="left" vertical="center" wrapText="1"/>
    </xf>
    <xf numFmtId="0" fontId="6" fillId="11" borderId="1" xfId="1" applyFont="1" applyFill="1" applyBorder="1" applyAlignment="1">
      <alignment vertical="center" wrapText="1"/>
    </xf>
    <xf numFmtId="0" fontId="6" fillId="11" borderId="1" xfId="1" applyFont="1" applyFill="1" applyBorder="1" applyAlignment="1">
      <alignment horizontal="right" vertical="center" wrapText="1"/>
    </xf>
    <xf numFmtId="164" fontId="6" fillId="11" borderId="1" xfId="3" applyFont="1" applyFill="1" applyBorder="1" applyAlignment="1">
      <alignment horizontal="right" vertical="center" wrapText="1"/>
    </xf>
    <xf numFmtId="164" fontId="6" fillId="11" borderId="1" xfId="2" applyFont="1" applyFill="1" applyBorder="1" applyAlignment="1">
      <alignment horizontal="right" vertical="center" wrapText="1"/>
    </xf>
    <xf numFmtId="166" fontId="6" fillId="11" borderId="1" xfId="2" applyNumberFormat="1" applyFont="1" applyFill="1" applyBorder="1" applyAlignment="1">
      <alignment horizontal="right" vertical="center" wrapText="1"/>
    </xf>
    <xf numFmtId="0" fontId="7" fillId="8" borderId="7" xfId="1" applyFont="1" applyFill="1" applyBorder="1" applyAlignment="1">
      <alignment horizontal="left" vertical="center" wrapText="1"/>
    </xf>
    <xf numFmtId="0" fontId="7" fillId="8" borderId="5" xfId="1" applyFont="1" applyFill="1" applyBorder="1" applyAlignment="1">
      <alignment horizontal="left" vertical="center" wrapText="1"/>
    </xf>
    <xf numFmtId="0" fontId="7" fillId="8" borderId="1" xfId="1" applyFont="1" applyFill="1" applyBorder="1" applyAlignment="1">
      <alignment horizontal="left" vertical="center" wrapText="1"/>
    </xf>
    <xf numFmtId="164" fontId="7" fillId="8" borderId="1" xfId="3" applyFont="1" applyFill="1" applyBorder="1" applyAlignment="1">
      <alignment horizontal="right" vertical="center" wrapText="1"/>
    </xf>
    <xf numFmtId="164" fontId="7" fillId="8" borderId="1" xfId="2" applyFont="1" applyFill="1" applyBorder="1" applyAlignment="1">
      <alignment horizontal="right" vertical="center" wrapText="1"/>
    </xf>
    <xf numFmtId="166" fontId="7" fillId="8" borderId="1" xfId="2" applyNumberFormat="1" applyFont="1" applyFill="1" applyBorder="1" applyAlignment="1">
      <alignment horizontal="right" vertical="center" wrapText="1"/>
    </xf>
    <xf numFmtId="0" fontId="4" fillId="8" borderId="0" xfId="1" applyFont="1" applyFill="1" applyAlignment="1">
      <alignment vertical="center"/>
    </xf>
    <xf numFmtId="0" fontId="6" fillId="4" borderId="1" xfId="1" applyFont="1" applyFill="1" applyBorder="1" applyAlignment="1">
      <alignment vertical="center" wrapText="1"/>
    </xf>
    <xf numFmtId="0" fontId="4" fillId="0" borderId="0" xfId="1" applyFont="1" applyAlignment="1">
      <alignment horizontal="left" vertical="center"/>
    </xf>
    <xf numFmtId="166" fontId="4" fillId="0" borderId="0" xfId="1" applyNumberFormat="1" applyFont="1" applyAlignment="1">
      <alignment vertical="center"/>
    </xf>
    <xf numFmtId="0" fontId="6" fillId="12" borderId="5" xfId="1" applyFont="1" applyFill="1" applyBorder="1" applyAlignment="1">
      <alignment horizontal="left" vertical="center" wrapText="1"/>
    </xf>
    <xf numFmtId="0" fontId="6" fillId="12" borderId="1" xfId="1" applyFont="1" applyFill="1" applyBorder="1" applyAlignment="1">
      <alignment horizontal="left" vertical="center" wrapText="1" indent="2"/>
    </xf>
    <xf numFmtId="164" fontId="6" fillId="12" borderId="1" xfId="2" applyFont="1" applyFill="1" applyBorder="1" applyAlignment="1">
      <alignment horizontal="right" vertical="center" wrapText="1"/>
    </xf>
    <xf numFmtId="164" fontId="6" fillId="12" borderId="1" xfId="3" applyFont="1" applyFill="1" applyBorder="1" applyAlignment="1">
      <alignment horizontal="right" vertical="center" wrapText="1"/>
    </xf>
    <xf numFmtId="166" fontId="6" fillId="12" borderId="1" xfId="2" applyNumberFormat="1" applyFont="1" applyFill="1" applyBorder="1" applyAlignment="1">
      <alignment horizontal="right" vertical="center" wrapText="1"/>
    </xf>
    <xf numFmtId="0" fontId="6" fillId="10" borderId="1" xfId="1" applyFont="1" applyFill="1" applyBorder="1" applyAlignment="1">
      <alignment horizontal="right" vertical="center" wrapText="1"/>
    </xf>
    <xf numFmtId="0" fontId="6" fillId="4" borderId="1" xfId="1" applyFont="1" applyFill="1" applyBorder="1" applyAlignment="1">
      <alignment horizontal="right" vertical="center" wrapText="1"/>
    </xf>
    <xf numFmtId="164" fontId="7" fillId="10" borderId="1" xfId="3" applyFont="1" applyFill="1" applyBorder="1" applyAlignment="1">
      <alignment horizontal="right" vertical="center" wrapText="1"/>
    </xf>
    <xf numFmtId="164" fontId="7" fillId="4" borderId="1" xfId="3" applyFont="1" applyFill="1" applyBorder="1" applyAlignment="1">
      <alignment horizontal="right" vertical="center" wrapText="1"/>
    </xf>
    <xf numFmtId="164" fontId="7" fillId="11" borderId="1" xfId="3" applyFont="1" applyFill="1" applyBorder="1" applyAlignment="1">
      <alignment horizontal="right" vertical="center" wrapText="1"/>
    </xf>
    <xf numFmtId="0" fontId="7" fillId="8" borderId="7" xfId="6" applyFont="1" applyFill="1" applyBorder="1" applyAlignment="1">
      <alignment horizontal="left" vertical="center" wrapText="1"/>
    </xf>
    <xf numFmtId="0" fontId="7" fillId="8" borderId="5" xfId="6" applyFont="1" applyFill="1" applyBorder="1" applyAlignment="1">
      <alignment horizontal="left" vertical="center" wrapText="1"/>
    </xf>
    <xf numFmtId="0" fontId="7" fillId="8" borderId="1" xfId="6" applyFont="1" applyFill="1" applyBorder="1" applyAlignment="1">
      <alignment horizontal="left" vertical="center" wrapText="1"/>
    </xf>
    <xf numFmtId="0" fontId="4" fillId="0" borderId="0" xfId="1" applyFont="1" applyAlignment="1">
      <alignment horizontal="right" vertical="center"/>
    </xf>
    <xf numFmtId="0" fontId="7" fillId="11" borderId="1" xfId="3" applyNumberFormat="1" applyFont="1" applyFill="1" applyBorder="1" applyAlignment="1">
      <alignment horizontal="left" vertical="center" wrapText="1"/>
    </xf>
    <xf numFmtId="164" fontId="7" fillId="12" borderId="1" xfId="3" applyFont="1" applyFill="1" applyBorder="1" applyAlignment="1">
      <alignment horizontal="right" vertical="center" wrapText="1"/>
    </xf>
    <xf numFmtId="0" fontId="6" fillId="12" borderId="1" xfId="1" applyFont="1" applyFill="1" applyBorder="1" applyAlignment="1">
      <alignment horizontal="right" vertical="center" wrapText="1" indent="2"/>
    </xf>
    <xf numFmtId="0" fontId="4" fillId="8" borderId="0" xfId="6" applyFont="1" applyFill="1" applyAlignment="1">
      <alignment vertical="center"/>
    </xf>
    <xf numFmtId="0" fontId="6" fillId="13" borderId="7" xfId="1" applyFont="1" applyFill="1" applyBorder="1" applyAlignment="1">
      <alignment horizontal="left" vertical="center" wrapText="1"/>
    </xf>
    <xf numFmtId="0" fontId="6" fillId="13" borderId="1" xfId="1" applyFont="1" applyFill="1" applyBorder="1" applyAlignment="1">
      <alignment horizontal="left" vertical="center" wrapText="1" indent="2"/>
    </xf>
    <xf numFmtId="164" fontId="6" fillId="13" borderId="1" xfId="2" applyFont="1" applyFill="1" applyBorder="1" applyAlignment="1">
      <alignment horizontal="right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6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</cellXfs>
  <cellStyles count="10">
    <cellStyle name="Comma [0] 2 34" xfId="8"/>
    <cellStyle name="Comma [0] 65 2" xfId="2"/>
    <cellStyle name="Comma [0] 69" xfId="3"/>
    <cellStyle name="Comma [0] 69 2" xfId="9"/>
    <cellStyle name="Comma 26" xfId="4"/>
    <cellStyle name="Normal" xfId="0" builtinId="0"/>
    <cellStyle name="Normal 2" xfId="6"/>
    <cellStyle name="Normal 2 54" xfId="7"/>
    <cellStyle name="Normal 75 2" xfId="1"/>
    <cellStyle name="Percent 1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outlinePr summaryBelow="0"/>
    <pageSetUpPr fitToPage="1"/>
  </sheetPr>
  <dimension ref="A1:BZ53"/>
  <sheetViews>
    <sheetView tabSelected="1" zoomScale="70" zoomScaleNormal="70" zoomScaleSheetLayoutView="4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54" sqref="A54:XFD3137"/>
    </sheetView>
  </sheetViews>
  <sheetFormatPr defaultColWidth="9" defaultRowHeight="15" outlineLevelRow="4" outlineLevelCol="1" x14ac:dyDescent="0.2"/>
  <cols>
    <col min="1" max="1" width="24.5" style="39" customWidth="1"/>
    <col min="2" max="2" width="6.25" style="39" hidden="1" customWidth="1"/>
    <col min="3" max="3" width="45" style="39" customWidth="1"/>
    <col min="4" max="4" width="20.75" style="39" hidden="1" customWidth="1" outlineLevel="1"/>
    <col min="5" max="5" width="18.625" style="39" hidden="1" customWidth="1" outlineLevel="1"/>
    <col min="6" max="6" width="49.25" style="39" hidden="1" customWidth="1" outlineLevel="1"/>
    <col min="7" max="7" width="20.25" style="39" hidden="1" customWidth="1" collapsed="1"/>
    <col min="8" max="8" width="11.75" style="39" hidden="1" customWidth="1"/>
    <col min="9" max="9" width="11.25" style="54" hidden="1" customWidth="1" outlineLevel="1"/>
    <col min="10" max="10" width="19.75" style="1" hidden="1" customWidth="1" outlineLevel="1"/>
    <col min="11" max="11" width="17.125" style="1" hidden="1" customWidth="1" outlineLevel="1"/>
    <col min="12" max="12" width="18.625" style="1" hidden="1" customWidth="1" outlineLevel="1"/>
    <col min="13" max="13" width="13.5" style="1" hidden="1" customWidth="1" outlineLevel="1"/>
    <col min="14" max="14" width="15.25" style="1" hidden="1" customWidth="1" outlineLevel="1"/>
    <col min="15" max="15" width="21.75" style="1" hidden="1" customWidth="1" collapsed="1"/>
    <col min="16" max="16" width="19.75" style="40" hidden="1" customWidth="1"/>
    <col min="17" max="17" width="11.25" style="39" hidden="1" customWidth="1" outlineLevel="1"/>
    <col min="18" max="18" width="19.25" style="1" hidden="1" customWidth="1" outlineLevel="1"/>
    <col min="19" max="19" width="20.625" style="1" hidden="1" customWidth="1" outlineLevel="1"/>
    <col min="20" max="20" width="18.625" style="1" hidden="1" customWidth="1" outlineLevel="1"/>
    <col min="21" max="21" width="16" style="1" hidden="1" customWidth="1" outlineLevel="1"/>
    <col min="22" max="22" width="17.125" style="1" hidden="1" customWidth="1" outlineLevel="1"/>
    <col min="23" max="23" width="20.25" style="1" hidden="1" customWidth="1" collapsed="1"/>
    <col min="24" max="24" width="14.625" style="39" hidden="1" customWidth="1" outlineLevel="1"/>
    <col min="25" max="25" width="19.25" style="1" hidden="1" customWidth="1" outlineLevel="1"/>
    <col min="26" max="26" width="18.125" style="1" hidden="1" customWidth="1" outlineLevel="1"/>
    <col min="27" max="27" width="18.625" style="1" hidden="1" customWidth="1" outlineLevel="1"/>
    <col min="28" max="28" width="21.625" style="1" hidden="1" customWidth="1" outlineLevel="1"/>
    <col min="29" max="29" width="17" style="1" hidden="1" customWidth="1" outlineLevel="1"/>
    <col min="30" max="30" width="20.25" style="1" hidden="1" customWidth="1" collapsed="1"/>
    <col min="31" max="31" width="22.625" style="1" hidden="1" customWidth="1" outlineLevel="1"/>
    <col min="32" max="32" width="18.25" style="1" hidden="1" customWidth="1" outlineLevel="1"/>
    <col min="33" max="33" width="19.25" style="1" hidden="1" customWidth="1" outlineLevel="1"/>
    <col min="34" max="34" width="16" style="1" hidden="1" customWidth="1" outlineLevel="1"/>
    <col min="35" max="38" width="17.125" style="1" hidden="1" customWidth="1" outlineLevel="1"/>
    <col min="39" max="39" width="21.75" style="1" customWidth="1" collapsed="1"/>
    <col min="40" max="40" width="22.625" style="1" hidden="1" customWidth="1" outlineLevel="1"/>
    <col min="41" max="41" width="18.25" style="1" hidden="1" customWidth="1" outlineLevel="1"/>
    <col min="42" max="42" width="19.25" style="1" hidden="1" customWidth="1" outlineLevel="1"/>
    <col min="43" max="43" width="16" style="1" hidden="1" customWidth="1" outlineLevel="1"/>
    <col min="44" max="46" width="17.125" style="1" hidden="1" customWidth="1" outlineLevel="1"/>
    <col min="47" max="47" width="19.375" style="1" hidden="1" customWidth="1" outlineLevel="1"/>
    <col min="48" max="48" width="21.75" style="1" hidden="1" customWidth="1" collapsed="1"/>
    <col min="49" max="49" width="22.625" style="1" hidden="1" customWidth="1" outlineLevel="1"/>
    <col min="50" max="50" width="20.75" style="1" hidden="1" customWidth="1" outlineLevel="1"/>
    <col min="51" max="51" width="22.625" style="1" hidden="1" customWidth="1" outlineLevel="1"/>
    <col min="52" max="52" width="16" style="1" hidden="1" customWidth="1" outlineLevel="1"/>
    <col min="53" max="53" width="20" style="1" hidden="1" customWidth="1" outlineLevel="1"/>
    <col min="54" max="54" width="18.375" style="1" hidden="1" customWidth="1" outlineLevel="1"/>
    <col min="55" max="55" width="17.125" style="1" hidden="1" customWidth="1" outlineLevel="1"/>
    <col min="56" max="56" width="22.625" style="1" hidden="1" customWidth="1" outlineLevel="1"/>
    <col min="57" max="57" width="24.125" style="1" hidden="1" customWidth="1" collapsed="1"/>
    <col min="58" max="58" width="22.625" style="1" hidden="1" customWidth="1" outlineLevel="1"/>
    <col min="59" max="59" width="23.125" style="1" hidden="1" customWidth="1" outlineLevel="1"/>
    <col min="60" max="60" width="22.625" style="1" hidden="1" customWidth="1" outlineLevel="1"/>
    <col min="61" max="61" width="16" style="1" hidden="1" customWidth="1" outlineLevel="1"/>
    <col min="62" max="62" width="20" style="1" hidden="1" customWidth="1" outlineLevel="1"/>
    <col min="63" max="63" width="18.375" style="1" hidden="1" customWidth="1" outlineLevel="1"/>
    <col min="64" max="64" width="17.125" style="1" hidden="1" customWidth="1" outlineLevel="1"/>
    <col min="65" max="65" width="22.625" style="1" hidden="1" customWidth="1" outlineLevel="1"/>
    <col min="66" max="66" width="24.125" style="1" bestFit="1" customWidth="1" collapsed="1"/>
    <col min="67" max="67" width="22.625" style="1" customWidth="1" outlineLevel="1"/>
    <col min="68" max="68" width="23.125" style="1" customWidth="1" outlineLevel="1"/>
    <col min="69" max="69" width="22.625" style="1" customWidth="1" outlineLevel="1"/>
    <col min="70" max="70" width="16" style="1" customWidth="1" outlineLevel="1"/>
    <col min="71" max="71" width="20" style="1" customWidth="1" outlineLevel="1"/>
    <col min="72" max="72" width="18.375" style="1" customWidth="1" outlineLevel="1"/>
    <col min="73" max="73" width="17.125" style="1" customWidth="1" outlineLevel="1"/>
    <col min="74" max="74" width="22.625" style="1" customWidth="1" outlineLevel="1"/>
    <col min="75" max="75" width="24.125" style="1" bestFit="1" customWidth="1"/>
    <col min="76" max="77" width="22.625" style="1" customWidth="1" outlineLevel="1"/>
    <col min="78" max="78" width="61.375" style="1" customWidth="1" outlineLevel="1"/>
    <col min="79" max="16384" width="9" style="1"/>
  </cols>
  <sheetData>
    <row r="1" spans="1:78" ht="27" customHeight="1" thickBot="1" x14ac:dyDescent="0.25">
      <c r="A1" s="66" t="s">
        <v>0</v>
      </c>
      <c r="B1" s="66"/>
      <c r="C1" s="66" t="s">
        <v>1</v>
      </c>
      <c r="D1" s="64" t="s">
        <v>2</v>
      </c>
      <c r="E1" s="64" t="s">
        <v>3</v>
      </c>
      <c r="F1" s="64" t="s">
        <v>4</v>
      </c>
      <c r="G1" s="64" t="s">
        <v>5</v>
      </c>
      <c r="H1" s="64" t="s">
        <v>6</v>
      </c>
      <c r="I1" s="64" t="s">
        <v>7</v>
      </c>
      <c r="J1" s="66" t="s">
        <v>8</v>
      </c>
      <c r="K1" s="66"/>
      <c r="L1" s="66"/>
      <c r="M1" s="66"/>
      <c r="N1" s="66"/>
      <c r="O1" s="66"/>
      <c r="P1" s="67" t="s">
        <v>9</v>
      </c>
      <c r="Q1" s="64" t="s">
        <v>10</v>
      </c>
      <c r="R1" s="71" t="s">
        <v>11</v>
      </c>
      <c r="S1" s="72"/>
      <c r="T1" s="72"/>
      <c r="U1" s="72"/>
      <c r="V1" s="72"/>
      <c r="W1" s="73"/>
      <c r="X1" s="64" t="s">
        <v>10</v>
      </c>
      <c r="Y1" s="66" t="s">
        <v>12</v>
      </c>
      <c r="Z1" s="66"/>
      <c r="AA1" s="66"/>
      <c r="AB1" s="66"/>
      <c r="AC1" s="66"/>
      <c r="AD1" s="66"/>
      <c r="AE1" s="74" t="s">
        <v>13</v>
      </c>
      <c r="AF1" s="74"/>
      <c r="AG1" s="74"/>
      <c r="AH1" s="74"/>
      <c r="AI1" s="74"/>
      <c r="AJ1" s="74"/>
      <c r="AK1" s="74"/>
      <c r="AL1" s="74"/>
      <c r="AM1" s="74"/>
      <c r="AN1" s="75" t="s">
        <v>14</v>
      </c>
      <c r="AO1" s="75"/>
      <c r="AP1" s="75"/>
      <c r="AQ1" s="75"/>
      <c r="AR1" s="75"/>
      <c r="AS1" s="75"/>
      <c r="AT1" s="75"/>
      <c r="AU1" s="75"/>
      <c r="AV1" s="75"/>
      <c r="AW1" s="76" t="s">
        <v>15</v>
      </c>
      <c r="AX1" s="76"/>
      <c r="AY1" s="76"/>
      <c r="AZ1" s="76"/>
      <c r="BA1" s="76"/>
      <c r="BB1" s="76"/>
      <c r="BC1" s="76"/>
      <c r="BD1" s="76"/>
      <c r="BE1" s="76"/>
      <c r="BF1" s="69" t="s">
        <v>81</v>
      </c>
      <c r="BG1" s="69"/>
      <c r="BH1" s="69"/>
      <c r="BI1" s="69"/>
      <c r="BJ1" s="69"/>
      <c r="BK1" s="69"/>
      <c r="BL1" s="69"/>
      <c r="BM1" s="69"/>
      <c r="BN1" s="69"/>
      <c r="BO1" s="70" t="s">
        <v>16</v>
      </c>
      <c r="BP1" s="70"/>
      <c r="BQ1" s="70"/>
      <c r="BR1" s="70"/>
      <c r="BS1" s="70"/>
      <c r="BT1" s="70"/>
      <c r="BU1" s="70"/>
      <c r="BV1" s="70"/>
      <c r="BW1" s="70"/>
      <c r="BX1" s="62" t="s">
        <v>80</v>
      </c>
      <c r="BY1" s="62" t="s">
        <v>82</v>
      </c>
      <c r="BZ1" s="62" t="s">
        <v>83</v>
      </c>
    </row>
    <row r="2" spans="1:78" ht="30.6" customHeight="1" thickBot="1" x14ac:dyDescent="0.25">
      <c r="A2" s="66"/>
      <c r="B2" s="66"/>
      <c r="C2" s="66"/>
      <c r="D2" s="65"/>
      <c r="E2" s="65"/>
      <c r="F2" s="65"/>
      <c r="G2" s="65"/>
      <c r="H2" s="65"/>
      <c r="I2" s="65"/>
      <c r="J2" s="2" t="s">
        <v>17</v>
      </c>
      <c r="K2" s="2" t="s">
        <v>18</v>
      </c>
      <c r="L2" s="2" t="s">
        <v>19</v>
      </c>
      <c r="M2" s="2" t="s">
        <v>20</v>
      </c>
      <c r="N2" s="2" t="s">
        <v>21</v>
      </c>
      <c r="O2" s="2" t="s">
        <v>22</v>
      </c>
      <c r="P2" s="68"/>
      <c r="Q2" s="65"/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65"/>
      <c r="Y2" s="2" t="s">
        <v>17</v>
      </c>
      <c r="Z2" s="2" t="s">
        <v>18</v>
      </c>
      <c r="AA2" s="2" t="s">
        <v>19</v>
      </c>
      <c r="AB2" s="2" t="s">
        <v>20</v>
      </c>
      <c r="AC2" s="2" t="s">
        <v>21</v>
      </c>
      <c r="AD2" s="2" t="s">
        <v>22</v>
      </c>
      <c r="AE2" s="3" t="s">
        <v>17</v>
      </c>
      <c r="AF2" s="3" t="s">
        <v>18</v>
      </c>
      <c r="AG2" s="3" t="s">
        <v>19</v>
      </c>
      <c r="AH2" s="3" t="s">
        <v>20</v>
      </c>
      <c r="AI2" s="3" t="s">
        <v>21</v>
      </c>
      <c r="AJ2" s="3" t="s">
        <v>23</v>
      </c>
      <c r="AK2" s="3" t="s">
        <v>24</v>
      </c>
      <c r="AL2" s="3" t="s">
        <v>25</v>
      </c>
      <c r="AM2" s="3" t="s">
        <v>22</v>
      </c>
      <c r="AN2" s="4" t="s">
        <v>17</v>
      </c>
      <c r="AO2" s="4" t="s">
        <v>18</v>
      </c>
      <c r="AP2" s="4" t="s">
        <v>19</v>
      </c>
      <c r="AQ2" s="4" t="s">
        <v>20</v>
      </c>
      <c r="AR2" s="4" t="s">
        <v>21</v>
      </c>
      <c r="AS2" s="4" t="s">
        <v>23</v>
      </c>
      <c r="AT2" s="4" t="s">
        <v>24</v>
      </c>
      <c r="AU2" s="4" t="s">
        <v>25</v>
      </c>
      <c r="AV2" s="4" t="s">
        <v>22</v>
      </c>
      <c r="AW2" s="5" t="s">
        <v>17</v>
      </c>
      <c r="AX2" s="5" t="s">
        <v>18</v>
      </c>
      <c r="AY2" s="5" t="s">
        <v>19</v>
      </c>
      <c r="AZ2" s="5" t="s">
        <v>20</v>
      </c>
      <c r="BA2" s="5" t="s">
        <v>21</v>
      </c>
      <c r="BB2" s="5" t="s">
        <v>23</v>
      </c>
      <c r="BC2" s="5" t="s">
        <v>24</v>
      </c>
      <c r="BD2" s="5" t="s">
        <v>25</v>
      </c>
      <c r="BE2" s="5" t="s">
        <v>22</v>
      </c>
      <c r="BF2" s="6" t="s">
        <v>17</v>
      </c>
      <c r="BG2" s="6" t="s">
        <v>18</v>
      </c>
      <c r="BH2" s="6" t="s">
        <v>19</v>
      </c>
      <c r="BI2" s="6" t="s">
        <v>20</v>
      </c>
      <c r="BJ2" s="6" t="s">
        <v>21</v>
      </c>
      <c r="BK2" s="6" t="s">
        <v>23</v>
      </c>
      <c r="BL2" s="6" t="s">
        <v>24</v>
      </c>
      <c r="BM2" s="6" t="s">
        <v>25</v>
      </c>
      <c r="BN2" s="6" t="s">
        <v>22</v>
      </c>
      <c r="BO2" s="7" t="s">
        <v>17</v>
      </c>
      <c r="BP2" s="7" t="s">
        <v>18</v>
      </c>
      <c r="BQ2" s="7" t="s">
        <v>19</v>
      </c>
      <c r="BR2" s="7" t="s">
        <v>20</v>
      </c>
      <c r="BS2" s="7" t="s">
        <v>21</v>
      </c>
      <c r="BT2" s="7" t="s">
        <v>23</v>
      </c>
      <c r="BU2" s="7" t="s">
        <v>24</v>
      </c>
      <c r="BV2" s="7" t="s">
        <v>25</v>
      </c>
      <c r="BW2" s="7" t="s">
        <v>22</v>
      </c>
      <c r="BX2" s="63"/>
      <c r="BY2" s="63"/>
      <c r="BZ2" s="63"/>
    </row>
    <row r="3" spans="1:78" s="37" customFormat="1" ht="16.5" thickBot="1" x14ac:dyDescent="0.25">
      <c r="A3" s="8"/>
      <c r="B3" s="8"/>
      <c r="C3" s="9"/>
      <c r="D3" s="9"/>
      <c r="E3" s="9"/>
      <c r="F3" s="10"/>
      <c r="G3" s="9"/>
      <c r="H3" s="9"/>
      <c r="I3" s="11"/>
      <c r="J3" s="8"/>
      <c r="K3" s="8"/>
      <c r="L3" s="8"/>
      <c r="M3" s="8"/>
      <c r="N3" s="8"/>
      <c r="O3" s="8"/>
      <c r="P3" s="12"/>
      <c r="Q3" s="9"/>
      <c r="R3" s="8"/>
      <c r="S3" s="8"/>
      <c r="T3" s="8"/>
      <c r="U3" s="8"/>
      <c r="V3" s="8"/>
      <c r="W3" s="8"/>
      <c r="X3" s="9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</row>
    <row r="4" spans="1:78" ht="16.5" thickBot="1" x14ac:dyDescent="0.25">
      <c r="A4" s="59" t="s">
        <v>68</v>
      </c>
      <c r="B4" s="41">
        <f t="shared" ref="B4:B36" si="0">LEN(A4)</f>
        <v>22</v>
      </c>
      <c r="C4" s="60" t="s">
        <v>69</v>
      </c>
      <c r="D4" s="44">
        <f>SUM(D5,D26)</f>
        <v>21916673000</v>
      </c>
      <c r="E4" s="44">
        <f>SUM(E5,E26)</f>
        <v>7026000000</v>
      </c>
      <c r="F4" s="56"/>
      <c r="G4" s="44">
        <f t="shared" ref="G4:G33" si="1">D4-E4</f>
        <v>14890673000</v>
      </c>
      <c r="H4" s="42"/>
      <c r="I4" s="57"/>
      <c r="J4" s="43">
        <f>SUM(J5,J26)</f>
        <v>22004027000</v>
      </c>
      <c r="K4" s="43">
        <f>SUM(K5,K26)</f>
        <v>0</v>
      </c>
      <c r="L4" s="43">
        <f>SUM(L5,L26)</f>
        <v>0</v>
      </c>
      <c r="M4" s="43">
        <f>SUM(M5,M26)</f>
        <v>0</v>
      </c>
      <c r="N4" s="43">
        <f>SUM(N5,N26)</f>
        <v>0</v>
      </c>
      <c r="O4" s="43">
        <f t="shared" ref="O4:O53" si="2">SUM(J4:N4)</f>
        <v>22004027000</v>
      </c>
      <c r="P4" s="45">
        <f t="shared" ref="P4:P33" si="3">O4-D4</f>
        <v>87354000</v>
      </c>
      <c r="Q4" s="57"/>
      <c r="R4" s="43">
        <f>SUM(R5,R26)</f>
        <v>13816592000</v>
      </c>
      <c r="S4" s="43">
        <f>SUM(S5,S26)</f>
        <v>0</v>
      </c>
      <c r="T4" s="43">
        <f>SUM(T5,T26)</f>
        <v>0</v>
      </c>
      <c r="U4" s="43">
        <f>SUM(U5,U26)</f>
        <v>0</v>
      </c>
      <c r="V4" s="43">
        <f>SUM(V5,V26)</f>
        <v>0</v>
      </c>
      <c r="W4" s="43">
        <f t="shared" ref="W4:W53" si="4">SUM(R4:V4)</f>
        <v>13816592000</v>
      </c>
      <c r="X4" s="57"/>
      <c r="Y4" s="43">
        <f>SUM(Y5,Y26)</f>
        <v>14663275000</v>
      </c>
      <c r="Z4" s="43">
        <f>SUM(Z5,Z26)</f>
        <v>0</v>
      </c>
      <c r="AA4" s="43">
        <f>SUM(AA5,AA26)</f>
        <v>0</v>
      </c>
      <c r="AB4" s="43">
        <f>SUM(AB5,AB26)</f>
        <v>0</v>
      </c>
      <c r="AC4" s="43">
        <f>SUM(AC5,AC26)</f>
        <v>0</v>
      </c>
      <c r="AD4" s="43">
        <f t="shared" ref="AD4:AD9" si="5">SUM(Y4:AC4)</f>
        <v>14663275000</v>
      </c>
      <c r="AE4" s="43">
        <f t="shared" ref="AE4:AL4" si="6">SUM(AE5,AE26)</f>
        <v>15708275000</v>
      </c>
      <c r="AF4" s="43">
        <f t="shared" si="6"/>
        <v>0</v>
      </c>
      <c r="AG4" s="43">
        <f t="shared" si="6"/>
        <v>0</v>
      </c>
      <c r="AH4" s="43">
        <f t="shared" si="6"/>
        <v>0</v>
      </c>
      <c r="AI4" s="43">
        <f t="shared" si="6"/>
        <v>0</v>
      </c>
      <c r="AJ4" s="43">
        <f t="shared" si="6"/>
        <v>0</v>
      </c>
      <c r="AK4" s="43">
        <f t="shared" si="6"/>
        <v>0</v>
      </c>
      <c r="AL4" s="43">
        <f t="shared" si="6"/>
        <v>4753000000</v>
      </c>
      <c r="AM4" s="61">
        <f t="shared" ref="AM4:AM9" si="7">SUM(AE4:AL4)</f>
        <v>20461275000</v>
      </c>
      <c r="AN4" s="43">
        <f t="shared" ref="AN4:AU4" si="8">SUM(AN5,AN26)</f>
        <v>15708275000</v>
      </c>
      <c r="AO4" s="43">
        <f t="shared" si="8"/>
        <v>0</v>
      </c>
      <c r="AP4" s="43">
        <f t="shared" si="8"/>
        <v>0</v>
      </c>
      <c r="AQ4" s="43">
        <f t="shared" si="8"/>
        <v>0</v>
      </c>
      <c r="AR4" s="43">
        <f t="shared" si="8"/>
        <v>0</v>
      </c>
      <c r="AS4" s="43">
        <f t="shared" si="8"/>
        <v>0</v>
      </c>
      <c r="AT4" s="43">
        <f t="shared" si="8"/>
        <v>0</v>
      </c>
      <c r="AU4" s="43">
        <f t="shared" si="8"/>
        <v>4753000000</v>
      </c>
      <c r="AV4" s="43">
        <f t="shared" ref="AV4:AV9" si="9">SUM(AN4:AU4)</f>
        <v>20461275000</v>
      </c>
      <c r="AW4" s="43">
        <f t="shared" ref="AW4:BD4" si="10">SUM(AW5,AW26)</f>
        <v>15794475000</v>
      </c>
      <c r="AX4" s="43">
        <f t="shared" si="10"/>
        <v>0</v>
      </c>
      <c r="AY4" s="43">
        <f t="shared" si="10"/>
        <v>0</v>
      </c>
      <c r="AZ4" s="43">
        <f t="shared" si="10"/>
        <v>0</v>
      </c>
      <c r="BA4" s="43">
        <f t="shared" si="10"/>
        <v>0</v>
      </c>
      <c r="BB4" s="43">
        <f t="shared" si="10"/>
        <v>0</v>
      </c>
      <c r="BC4" s="43">
        <f t="shared" si="10"/>
        <v>0</v>
      </c>
      <c r="BD4" s="43">
        <f t="shared" si="10"/>
        <v>4315000000</v>
      </c>
      <c r="BE4" s="43">
        <f t="shared" ref="BE4:BE9" si="11">SUM(AW4:BD4)</f>
        <v>20109475000</v>
      </c>
      <c r="BF4" s="43">
        <f t="shared" ref="BF4:BM4" si="12">SUM(BF5,BF26)</f>
        <v>15794475000</v>
      </c>
      <c r="BG4" s="43">
        <f t="shared" si="12"/>
        <v>0</v>
      </c>
      <c r="BH4" s="43">
        <f t="shared" si="12"/>
        <v>0</v>
      </c>
      <c r="BI4" s="43">
        <f t="shared" si="12"/>
        <v>0</v>
      </c>
      <c r="BJ4" s="43">
        <f t="shared" si="12"/>
        <v>0</v>
      </c>
      <c r="BK4" s="43">
        <f t="shared" si="12"/>
        <v>0</v>
      </c>
      <c r="BL4" s="43">
        <f t="shared" si="12"/>
        <v>0</v>
      </c>
      <c r="BM4" s="43">
        <f t="shared" si="12"/>
        <v>4315000000</v>
      </c>
      <c r="BN4" s="61">
        <f t="shared" ref="BN4:BN9" si="13">SUM(BF4:BM4)</f>
        <v>20109475000</v>
      </c>
      <c r="BO4" s="61">
        <f t="shared" ref="BO4:BV4" si="14">SUM(BO5,BO26)</f>
        <v>15794475000</v>
      </c>
      <c r="BP4" s="61">
        <f t="shared" si="14"/>
        <v>0</v>
      </c>
      <c r="BQ4" s="61">
        <f t="shared" si="14"/>
        <v>0</v>
      </c>
      <c r="BR4" s="61">
        <f t="shared" si="14"/>
        <v>0</v>
      </c>
      <c r="BS4" s="61">
        <f t="shared" si="14"/>
        <v>0</v>
      </c>
      <c r="BT4" s="61">
        <f t="shared" si="14"/>
        <v>0</v>
      </c>
      <c r="BU4" s="61">
        <f t="shared" si="14"/>
        <v>0</v>
      </c>
      <c r="BV4" s="61">
        <f t="shared" si="14"/>
        <v>4315000000</v>
      </c>
      <c r="BW4" s="61">
        <f t="shared" ref="BW4:BW9" si="15">SUM(BO4:BV4)</f>
        <v>20109475000</v>
      </c>
      <c r="BX4" s="61">
        <f t="shared" ref="BX4" si="16">SUM(BX5,BX26)</f>
        <v>20109475000</v>
      </c>
      <c r="BY4" s="61">
        <f t="shared" ref="BY4:BY41" si="17">BX4-BW4</f>
        <v>0</v>
      </c>
      <c r="BZ4" s="61"/>
    </row>
    <row r="5" spans="1:78" ht="32.25" outlineLevel="1" thickBot="1" x14ac:dyDescent="0.25">
      <c r="A5" s="13">
        <v>0.16738425925925926</v>
      </c>
      <c r="B5" s="14">
        <f t="shared" si="0"/>
        <v>17</v>
      </c>
      <c r="C5" s="15" t="s">
        <v>67</v>
      </c>
      <c r="D5" s="17">
        <f>SUM(D6)</f>
        <v>21771098000</v>
      </c>
      <c r="E5" s="17">
        <f>SUM(E6)</f>
        <v>7026000000</v>
      </c>
      <c r="F5" s="48"/>
      <c r="G5" s="17">
        <f t="shared" si="1"/>
        <v>14745098000</v>
      </c>
      <c r="H5" s="15"/>
      <c r="I5" s="46"/>
      <c r="J5" s="16">
        <f>SUM(J6)</f>
        <v>21825868000</v>
      </c>
      <c r="K5" s="16">
        <f>SUM(K6)</f>
        <v>0</v>
      </c>
      <c r="L5" s="16">
        <f>SUM(L6)</f>
        <v>0</v>
      </c>
      <c r="M5" s="16">
        <f>SUM(M6)</f>
        <v>0</v>
      </c>
      <c r="N5" s="16">
        <f>SUM(N6)</f>
        <v>0</v>
      </c>
      <c r="O5" s="16">
        <f t="shared" si="2"/>
        <v>21825868000</v>
      </c>
      <c r="P5" s="18">
        <f t="shared" si="3"/>
        <v>54770000</v>
      </c>
      <c r="Q5" s="46"/>
      <c r="R5" s="16">
        <f>SUM(R6)</f>
        <v>13638433000</v>
      </c>
      <c r="S5" s="16">
        <f>SUM(S6)</f>
        <v>0</v>
      </c>
      <c r="T5" s="16">
        <f>SUM(T6)</f>
        <v>0</v>
      </c>
      <c r="U5" s="16">
        <f>SUM(U6)</f>
        <v>0</v>
      </c>
      <c r="V5" s="16">
        <f>SUM(V6)</f>
        <v>0</v>
      </c>
      <c r="W5" s="16">
        <f t="shared" si="4"/>
        <v>13638433000</v>
      </c>
      <c r="X5" s="46"/>
      <c r="Y5" s="16">
        <f t="shared" ref="Y5:BX5" si="18">SUM(Y6)</f>
        <v>14663275000</v>
      </c>
      <c r="Z5" s="16">
        <f t="shared" si="18"/>
        <v>0</v>
      </c>
      <c r="AA5" s="16">
        <f t="shared" si="18"/>
        <v>0</v>
      </c>
      <c r="AB5" s="16">
        <f t="shared" si="18"/>
        <v>0</v>
      </c>
      <c r="AC5" s="16">
        <f t="shared" si="18"/>
        <v>0</v>
      </c>
      <c r="AD5" s="16">
        <f t="shared" si="5"/>
        <v>14663275000</v>
      </c>
      <c r="AE5" s="16">
        <f t="shared" si="18"/>
        <v>15708275000</v>
      </c>
      <c r="AF5" s="16">
        <f t="shared" si="18"/>
        <v>0</v>
      </c>
      <c r="AG5" s="16">
        <f t="shared" si="18"/>
        <v>0</v>
      </c>
      <c r="AH5" s="16">
        <f t="shared" si="18"/>
        <v>0</v>
      </c>
      <c r="AI5" s="16">
        <f t="shared" si="18"/>
        <v>0</v>
      </c>
      <c r="AJ5" s="16">
        <f t="shared" si="18"/>
        <v>0</v>
      </c>
      <c r="AK5" s="16">
        <f t="shared" si="18"/>
        <v>0</v>
      </c>
      <c r="AL5" s="16">
        <f t="shared" si="18"/>
        <v>4753000000</v>
      </c>
      <c r="AM5" s="16">
        <f t="shared" si="7"/>
        <v>20461275000</v>
      </c>
      <c r="AN5" s="16">
        <f t="shared" si="18"/>
        <v>15708275000</v>
      </c>
      <c r="AO5" s="16">
        <f t="shared" si="18"/>
        <v>0</v>
      </c>
      <c r="AP5" s="16">
        <f t="shared" si="18"/>
        <v>0</v>
      </c>
      <c r="AQ5" s="16">
        <f t="shared" si="18"/>
        <v>0</v>
      </c>
      <c r="AR5" s="16">
        <f t="shared" si="18"/>
        <v>0</v>
      </c>
      <c r="AS5" s="16">
        <f t="shared" si="18"/>
        <v>0</v>
      </c>
      <c r="AT5" s="16">
        <f t="shared" si="18"/>
        <v>0</v>
      </c>
      <c r="AU5" s="16">
        <f t="shared" si="18"/>
        <v>4753000000</v>
      </c>
      <c r="AV5" s="16">
        <f t="shared" si="9"/>
        <v>20461275000</v>
      </c>
      <c r="AW5" s="16">
        <f t="shared" si="18"/>
        <v>15794475000</v>
      </c>
      <c r="AX5" s="16">
        <f t="shared" si="18"/>
        <v>0</v>
      </c>
      <c r="AY5" s="16">
        <f t="shared" si="18"/>
        <v>0</v>
      </c>
      <c r="AZ5" s="16">
        <f t="shared" si="18"/>
        <v>0</v>
      </c>
      <c r="BA5" s="16">
        <f t="shared" si="18"/>
        <v>0</v>
      </c>
      <c r="BB5" s="16">
        <f t="shared" si="18"/>
        <v>0</v>
      </c>
      <c r="BC5" s="16">
        <f t="shared" si="18"/>
        <v>0</v>
      </c>
      <c r="BD5" s="16">
        <f t="shared" si="18"/>
        <v>4315000000</v>
      </c>
      <c r="BE5" s="16">
        <f t="shared" si="11"/>
        <v>20109475000</v>
      </c>
      <c r="BF5" s="16">
        <f t="shared" si="18"/>
        <v>15794475000</v>
      </c>
      <c r="BG5" s="16">
        <f t="shared" si="18"/>
        <v>0</v>
      </c>
      <c r="BH5" s="16">
        <f t="shared" si="18"/>
        <v>0</v>
      </c>
      <c r="BI5" s="16">
        <f t="shared" si="18"/>
        <v>0</v>
      </c>
      <c r="BJ5" s="16">
        <f t="shared" si="18"/>
        <v>0</v>
      </c>
      <c r="BK5" s="16">
        <f t="shared" si="18"/>
        <v>0</v>
      </c>
      <c r="BL5" s="16">
        <f t="shared" si="18"/>
        <v>0</v>
      </c>
      <c r="BM5" s="16">
        <f t="shared" si="18"/>
        <v>4315000000</v>
      </c>
      <c r="BN5" s="16">
        <f t="shared" si="13"/>
        <v>20109475000</v>
      </c>
      <c r="BO5" s="16">
        <f t="shared" si="18"/>
        <v>15794475000</v>
      </c>
      <c r="BP5" s="16">
        <f t="shared" si="18"/>
        <v>0</v>
      </c>
      <c r="BQ5" s="16">
        <f t="shared" si="18"/>
        <v>0</v>
      </c>
      <c r="BR5" s="16">
        <f t="shared" si="18"/>
        <v>0</v>
      </c>
      <c r="BS5" s="16">
        <f t="shared" si="18"/>
        <v>0</v>
      </c>
      <c r="BT5" s="16">
        <f t="shared" si="18"/>
        <v>0</v>
      </c>
      <c r="BU5" s="16">
        <f t="shared" si="18"/>
        <v>0</v>
      </c>
      <c r="BV5" s="16">
        <f t="shared" si="18"/>
        <v>4315000000</v>
      </c>
      <c r="BW5" s="16">
        <f t="shared" si="15"/>
        <v>20109475000</v>
      </c>
      <c r="BX5" s="16">
        <f t="shared" si="18"/>
        <v>20109475000</v>
      </c>
      <c r="BY5" s="16">
        <f t="shared" si="17"/>
        <v>0</v>
      </c>
      <c r="BZ5" s="16"/>
    </row>
    <row r="6" spans="1:78" ht="32.25" outlineLevel="2" thickBot="1" x14ac:dyDescent="0.25">
      <c r="A6" s="19" t="s">
        <v>70</v>
      </c>
      <c r="B6" s="20">
        <f t="shared" si="0"/>
        <v>12</v>
      </c>
      <c r="C6" s="38" t="s">
        <v>71</v>
      </c>
      <c r="D6" s="22">
        <f>SUM(D7,D18,D21)</f>
        <v>21771098000</v>
      </c>
      <c r="E6" s="22">
        <f>SUM(E7,E18,E21)</f>
        <v>7026000000</v>
      </c>
      <c r="F6" s="49"/>
      <c r="G6" s="22">
        <f t="shared" si="1"/>
        <v>14745098000</v>
      </c>
      <c r="H6" s="38"/>
      <c r="I6" s="47"/>
      <c r="J6" s="21">
        <f>SUM(J7,J18,J21)</f>
        <v>21825868000</v>
      </c>
      <c r="K6" s="21">
        <f>SUM(K7,K18,K21)</f>
        <v>0</v>
      </c>
      <c r="L6" s="21">
        <f>SUM(L7,L18,L21)</f>
        <v>0</v>
      </c>
      <c r="M6" s="21">
        <f>SUM(M7,M18,M21)</f>
        <v>0</v>
      </c>
      <c r="N6" s="21">
        <f>SUM(N7,N18,N21)</f>
        <v>0</v>
      </c>
      <c r="O6" s="21">
        <f t="shared" si="2"/>
        <v>21825868000</v>
      </c>
      <c r="P6" s="23">
        <f t="shared" si="3"/>
        <v>54770000</v>
      </c>
      <c r="Q6" s="47"/>
      <c r="R6" s="21">
        <f>SUM(R7,R18,R21)</f>
        <v>13638433000</v>
      </c>
      <c r="S6" s="21">
        <f>SUM(S7,S18,S21)</f>
        <v>0</v>
      </c>
      <c r="T6" s="21">
        <f>SUM(T7,T18,T21)</f>
        <v>0</v>
      </c>
      <c r="U6" s="21">
        <f>SUM(U7,U18,U21)</f>
        <v>0</v>
      </c>
      <c r="V6" s="21">
        <f>SUM(V7,V18,V21)</f>
        <v>0</v>
      </c>
      <c r="W6" s="21">
        <f t="shared" si="4"/>
        <v>13638433000</v>
      </c>
      <c r="X6" s="47"/>
      <c r="Y6" s="21">
        <f>SUM(Y7,Y18,Y21)</f>
        <v>14663275000</v>
      </c>
      <c r="Z6" s="21">
        <f>SUM(Z7,Z18,Z21)</f>
        <v>0</v>
      </c>
      <c r="AA6" s="21">
        <f>SUM(AA7,AA18,AA21)</f>
        <v>0</v>
      </c>
      <c r="AB6" s="21">
        <f>SUM(AB7,AB18,AB21)</f>
        <v>0</v>
      </c>
      <c r="AC6" s="21">
        <f>SUM(AC7,AC18,AC21)</f>
        <v>0</v>
      </c>
      <c r="AD6" s="21">
        <f t="shared" si="5"/>
        <v>14663275000</v>
      </c>
      <c r="AE6" s="21">
        <f t="shared" ref="AE6:AL6" si="19">SUM(AE7,AE18,AE21)</f>
        <v>15708275000</v>
      </c>
      <c r="AF6" s="21">
        <f t="shared" si="19"/>
        <v>0</v>
      </c>
      <c r="AG6" s="21">
        <f t="shared" si="19"/>
        <v>0</v>
      </c>
      <c r="AH6" s="21">
        <f t="shared" si="19"/>
        <v>0</v>
      </c>
      <c r="AI6" s="21">
        <f t="shared" si="19"/>
        <v>0</v>
      </c>
      <c r="AJ6" s="21">
        <f t="shared" si="19"/>
        <v>0</v>
      </c>
      <c r="AK6" s="21">
        <f t="shared" si="19"/>
        <v>0</v>
      </c>
      <c r="AL6" s="21">
        <f t="shared" si="19"/>
        <v>4753000000</v>
      </c>
      <c r="AM6" s="21">
        <f t="shared" si="7"/>
        <v>20461275000</v>
      </c>
      <c r="AN6" s="21">
        <f t="shared" ref="AN6:AU6" si="20">SUM(AN7,AN18,AN21)</f>
        <v>15708275000</v>
      </c>
      <c r="AO6" s="21">
        <f t="shared" si="20"/>
        <v>0</v>
      </c>
      <c r="AP6" s="21">
        <f t="shared" si="20"/>
        <v>0</v>
      </c>
      <c r="AQ6" s="21">
        <f t="shared" si="20"/>
        <v>0</v>
      </c>
      <c r="AR6" s="21">
        <f t="shared" si="20"/>
        <v>0</v>
      </c>
      <c r="AS6" s="21">
        <f t="shared" si="20"/>
        <v>0</v>
      </c>
      <c r="AT6" s="21">
        <f t="shared" si="20"/>
        <v>0</v>
      </c>
      <c r="AU6" s="21">
        <f t="shared" si="20"/>
        <v>4753000000</v>
      </c>
      <c r="AV6" s="21">
        <f t="shared" si="9"/>
        <v>20461275000</v>
      </c>
      <c r="AW6" s="21">
        <f t="shared" ref="AW6:BD6" si="21">SUM(AW7,AW18,AW21)</f>
        <v>15794475000</v>
      </c>
      <c r="AX6" s="21">
        <f t="shared" si="21"/>
        <v>0</v>
      </c>
      <c r="AY6" s="21">
        <f t="shared" si="21"/>
        <v>0</v>
      </c>
      <c r="AZ6" s="21">
        <f t="shared" si="21"/>
        <v>0</v>
      </c>
      <c r="BA6" s="21">
        <f t="shared" si="21"/>
        <v>0</v>
      </c>
      <c r="BB6" s="21">
        <f t="shared" si="21"/>
        <v>0</v>
      </c>
      <c r="BC6" s="21">
        <f t="shared" si="21"/>
        <v>0</v>
      </c>
      <c r="BD6" s="21">
        <f t="shared" si="21"/>
        <v>4315000000</v>
      </c>
      <c r="BE6" s="21">
        <f t="shared" si="11"/>
        <v>20109475000</v>
      </c>
      <c r="BF6" s="21">
        <f t="shared" ref="BF6:BM6" si="22">SUM(BF7,BF18,BF21)</f>
        <v>15794475000</v>
      </c>
      <c r="BG6" s="21">
        <f t="shared" si="22"/>
        <v>0</v>
      </c>
      <c r="BH6" s="21">
        <f t="shared" si="22"/>
        <v>0</v>
      </c>
      <c r="BI6" s="21">
        <f t="shared" si="22"/>
        <v>0</v>
      </c>
      <c r="BJ6" s="21">
        <f t="shared" si="22"/>
        <v>0</v>
      </c>
      <c r="BK6" s="21">
        <f t="shared" si="22"/>
        <v>0</v>
      </c>
      <c r="BL6" s="21">
        <f t="shared" si="22"/>
        <v>0</v>
      </c>
      <c r="BM6" s="21">
        <f t="shared" si="22"/>
        <v>4315000000</v>
      </c>
      <c r="BN6" s="21">
        <f t="shared" si="13"/>
        <v>20109475000</v>
      </c>
      <c r="BO6" s="21">
        <f t="shared" ref="BO6:BV6" si="23">SUM(BO7,BO18,BO21)</f>
        <v>15794475000</v>
      </c>
      <c r="BP6" s="21">
        <f t="shared" si="23"/>
        <v>0</v>
      </c>
      <c r="BQ6" s="21">
        <f t="shared" si="23"/>
        <v>0</v>
      </c>
      <c r="BR6" s="21">
        <f t="shared" si="23"/>
        <v>0</v>
      </c>
      <c r="BS6" s="21">
        <f t="shared" si="23"/>
        <v>0</v>
      </c>
      <c r="BT6" s="21">
        <f t="shared" si="23"/>
        <v>0</v>
      </c>
      <c r="BU6" s="21">
        <f t="shared" si="23"/>
        <v>0</v>
      </c>
      <c r="BV6" s="21">
        <f t="shared" si="23"/>
        <v>4315000000</v>
      </c>
      <c r="BW6" s="21">
        <f t="shared" si="15"/>
        <v>20109475000</v>
      </c>
      <c r="BX6" s="21">
        <f t="shared" ref="BX6" si="24">SUM(BX7,BX18,BX21)</f>
        <v>20109475000</v>
      </c>
      <c r="BY6" s="21">
        <f t="shared" si="17"/>
        <v>0</v>
      </c>
      <c r="BZ6" s="21"/>
    </row>
    <row r="7" spans="1:78" ht="409.6" outlineLevel="3" collapsed="1" thickBot="1" x14ac:dyDescent="0.25">
      <c r="A7" s="24" t="s">
        <v>72</v>
      </c>
      <c r="B7" s="25">
        <f t="shared" si="0"/>
        <v>15</v>
      </c>
      <c r="C7" s="26" t="s">
        <v>73</v>
      </c>
      <c r="D7" s="28">
        <v>20274916000</v>
      </c>
      <c r="E7" s="28">
        <f>150000000+30000000+15000000+235000000+100000000+250000000+40000000+25000000+50000000+25000000+475000000+50000000+50000000+25000000+70000000+60000000+8000000+25000000+25000000+30000000+40000000+100000000+70000000+50000000+25000000+73000000+75000000+50000000+25000000+75000000+25000000+25000000+20000000+25000000+25000000+25000000+25000000+25000000+25000000+30000000+100000000+25000000+15000000+75000000+50000000+20000000+40000000+25000000+40000000+25000000+15000000+50000000+70000000+50000000+50000000+100000000+50000000+50000000+25000000+50000000+30000000+100000000+25000000+25000000+25000000+475000000+20000000+100000000+25000000+10000000+50000000+100000000+150000000+80000000+30000000+30000000+25000000+150000000+50000000+190000000+50000000+25000000+75000000+100000000+20000000+300000000+50000000+250000000+150000000+75000000+50000000+20000000+40000000+60000000+150000000+100000000+100000000+50000000+15000000+60000000</f>
        <v>6926000000</v>
      </c>
      <c r="F7" s="55" t="s">
        <v>74</v>
      </c>
      <c r="G7" s="28">
        <f t="shared" si="1"/>
        <v>13348916000</v>
      </c>
      <c r="H7" s="26"/>
      <c r="I7" s="27"/>
      <c r="J7" s="29">
        <f>SUM(J8:J17)</f>
        <v>20422510000</v>
      </c>
      <c r="K7" s="29">
        <f>SUM(K8:K17)</f>
        <v>0</v>
      </c>
      <c r="L7" s="29">
        <f>SUM(L8:L17)</f>
        <v>0</v>
      </c>
      <c r="M7" s="29">
        <f>SUM(M8:M17)</f>
        <v>0</v>
      </c>
      <c r="N7" s="29">
        <f>SUM(N8:N17)</f>
        <v>0</v>
      </c>
      <c r="O7" s="29">
        <f t="shared" si="2"/>
        <v>20422510000</v>
      </c>
      <c r="P7" s="30">
        <f t="shared" si="3"/>
        <v>147594000</v>
      </c>
      <c r="Q7" s="27"/>
      <c r="R7" s="29">
        <f>SUM(R8:R17)</f>
        <v>12035075000</v>
      </c>
      <c r="S7" s="29">
        <f>SUM(S8:S17)</f>
        <v>0</v>
      </c>
      <c r="T7" s="29">
        <f>SUM(T8:T17)</f>
        <v>0</v>
      </c>
      <c r="U7" s="29">
        <f>SUM(U8:U17)</f>
        <v>0</v>
      </c>
      <c r="V7" s="29">
        <f>SUM(V8:V17)</f>
        <v>0</v>
      </c>
      <c r="W7" s="29">
        <f t="shared" si="4"/>
        <v>12035075000</v>
      </c>
      <c r="X7" s="27"/>
      <c r="Y7" s="29">
        <v>12751654000</v>
      </c>
      <c r="Z7" s="29">
        <f>SUM(Z8:Z17)</f>
        <v>0</v>
      </c>
      <c r="AA7" s="29">
        <f>SUM(AA8:AA17)</f>
        <v>0</v>
      </c>
      <c r="AB7" s="29">
        <f>SUM(AB8:AB17)</f>
        <v>0</v>
      </c>
      <c r="AC7" s="29">
        <f>SUM(AC8:AC17)</f>
        <v>0</v>
      </c>
      <c r="AD7" s="29">
        <f t="shared" si="5"/>
        <v>12751654000</v>
      </c>
      <c r="AE7" s="29">
        <f>12751654000+170000000+75000000+50000000+750000000</f>
        <v>13796654000</v>
      </c>
      <c r="AF7" s="29">
        <f t="shared" ref="AF7:AK7" si="25">SUM(AF8:AF17)</f>
        <v>0</v>
      </c>
      <c r="AG7" s="29">
        <f t="shared" si="25"/>
        <v>0</v>
      </c>
      <c r="AH7" s="29">
        <f t="shared" si="25"/>
        <v>0</v>
      </c>
      <c r="AI7" s="29">
        <f t="shared" si="25"/>
        <v>0</v>
      </c>
      <c r="AJ7" s="29">
        <f t="shared" si="25"/>
        <v>0</v>
      </c>
      <c r="AK7" s="29">
        <f t="shared" si="25"/>
        <v>0</v>
      </c>
      <c r="AL7" s="29">
        <f>4653000000</f>
        <v>4653000000</v>
      </c>
      <c r="AM7" s="29">
        <f t="shared" si="7"/>
        <v>18449654000</v>
      </c>
      <c r="AN7" s="29">
        <f>12751654000+170000000+75000000+50000000+750000000</f>
        <v>13796654000</v>
      </c>
      <c r="AO7" s="29">
        <f t="shared" ref="AO7:AT7" si="26">SUM(AO8:AO17)</f>
        <v>0</v>
      </c>
      <c r="AP7" s="29">
        <f t="shared" si="26"/>
        <v>0</v>
      </c>
      <c r="AQ7" s="29">
        <f t="shared" si="26"/>
        <v>0</v>
      </c>
      <c r="AR7" s="29">
        <f t="shared" si="26"/>
        <v>0</v>
      </c>
      <c r="AS7" s="29">
        <f t="shared" si="26"/>
        <v>0</v>
      </c>
      <c r="AT7" s="29">
        <f t="shared" si="26"/>
        <v>0</v>
      </c>
      <c r="AU7" s="29">
        <f>4653000000</f>
        <v>4653000000</v>
      </c>
      <c r="AV7" s="29">
        <f t="shared" si="9"/>
        <v>18449654000</v>
      </c>
      <c r="AW7" s="29">
        <f>12751654000+170000000+75000000+50000000+750000000+50000000+25000000-90000000</f>
        <v>13781654000</v>
      </c>
      <c r="AX7" s="29">
        <f t="shared" ref="AX7:BC7" si="27">SUM(AX8:AX17)</f>
        <v>0</v>
      </c>
      <c r="AY7" s="29">
        <f t="shared" si="27"/>
        <v>0</v>
      </c>
      <c r="AZ7" s="29">
        <f t="shared" si="27"/>
        <v>0</v>
      </c>
      <c r="BA7" s="29">
        <f t="shared" si="27"/>
        <v>0</v>
      </c>
      <c r="BB7" s="29">
        <f t="shared" si="27"/>
        <v>0</v>
      </c>
      <c r="BC7" s="29">
        <f t="shared" si="27"/>
        <v>0</v>
      </c>
      <c r="BD7" s="29">
        <f>4653000000-100000000+50000000+50000000+50000000+50000000-75000000-25000000+2000000-100000000-30000000-20000000-50000000-30000000-100000000-100000000-150000000-25000000-10000000-25000000-50000000+30000000+25000000+15000000+30000000+50000000+25000000+10000000+25000000+40000000</f>
        <v>4215000000</v>
      </c>
      <c r="BE7" s="29">
        <f t="shared" si="11"/>
        <v>17996654000</v>
      </c>
      <c r="BF7" s="29">
        <f>12751654000+170000000+75000000+50000000+750000000+50000000+25000000-90000000</f>
        <v>13781654000</v>
      </c>
      <c r="BG7" s="29">
        <f t="shared" ref="BG7:BL7" si="28">SUM(BG8:BG17)</f>
        <v>0</v>
      </c>
      <c r="BH7" s="29">
        <f t="shared" si="28"/>
        <v>0</v>
      </c>
      <c r="BI7" s="29">
        <f t="shared" si="28"/>
        <v>0</v>
      </c>
      <c r="BJ7" s="29">
        <f t="shared" si="28"/>
        <v>0</v>
      </c>
      <c r="BK7" s="29">
        <f t="shared" si="28"/>
        <v>0</v>
      </c>
      <c r="BL7" s="29">
        <f t="shared" si="28"/>
        <v>0</v>
      </c>
      <c r="BM7" s="29">
        <f>4653000000-100000000+50000000+50000000+50000000+50000000-75000000-25000000+2000000-100000000-30000000-20000000-50000000-30000000-100000000-100000000-150000000-25000000-10000000-25000000-50000000+30000000+25000000+15000000+30000000+50000000+25000000+10000000+25000000+40000000</f>
        <v>4215000000</v>
      </c>
      <c r="BN7" s="29">
        <f t="shared" si="13"/>
        <v>17996654000</v>
      </c>
      <c r="BO7" s="29">
        <f>12751654000+170000000+75000000+50000000+750000000+50000000+25000000-90000000</f>
        <v>13781654000</v>
      </c>
      <c r="BP7" s="29">
        <f t="shared" ref="BP7:BU7" si="29">SUM(BP8:BP17)</f>
        <v>0</v>
      </c>
      <c r="BQ7" s="29">
        <f t="shared" si="29"/>
        <v>0</v>
      </c>
      <c r="BR7" s="29">
        <f t="shared" si="29"/>
        <v>0</v>
      </c>
      <c r="BS7" s="29">
        <f t="shared" si="29"/>
        <v>0</v>
      </c>
      <c r="BT7" s="29">
        <f t="shared" si="29"/>
        <v>0</v>
      </c>
      <c r="BU7" s="29">
        <f t="shared" si="29"/>
        <v>0</v>
      </c>
      <c r="BV7" s="29">
        <f>4653000000-100000000+50000000+50000000+50000000+50000000-75000000-25000000+2000000-100000000-30000000-20000000-50000000-30000000-100000000-100000000-150000000-25000000-10000000-25000000-50000000+30000000+25000000+15000000+30000000+50000000+25000000+10000000+25000000+40000000</f>
        <v>4215000000</v>
      </c>
      <c r="BW7" s="29">
        <f t="shared" si="15"/>
        <v>17996654000</v>
      </c>
      <c r="BX7" s="29">
        <f>BW7</f>
        <v>17996654000</v>
      </c>
      <c r="BY7" s="29">
        <f t="shared" si="17"/>
        <v>0</v>
      </c>
      <c r="BZ7" s="29"/>
    </row>
    <row r="8" spans="1:78" ht="15.75" hidden="1" outlineLevel="4" thickBot="1" x14ac:dyDescent="0.25">
      <c r="A8" s="31"/>
      <c r="B8" s="32">
        <f t="shared" si="0"/>
        <v>0</v>
      </c>
      <c r="C8" s="33"/>
      <c r="D8" s="34"/>
      <c r="E8" s="34"/>
      <c r="F8" s="34"/>
      <c r="G8" s="34">
        <f t="shared" si="1"/>
        <v>0</v>
      </c>
      <c r="H8" s="33" t="s">
        <v>28</v>
      </c>
      <c r="I8" s="34">
        <v>3</v>
      </c>
      <c r="J8" s="35">
        <v>264500000</v>
      </c>
      <c r="K8" s="35"/>
      <c r="L8" s="35"/>
      <c r="M8" s="35"/>
      <c r="N8" s="35"/>
      <c r="O8" s="35">
        <f t="shared" si="2"/>
        <v>264500000</v>
      </c>
      <c r="P8" s="36">
        <f t="shared" si="3"/>
        <v>264500000</v>
      </c>
      <c r="Q8" s="34">
        <v>3</v>
      </c>
      <c r="R8" s="35">
        <v>264500000</v>
      </c>
      <c r="S8" s="35"/>
      <c r="T8" s="35"/>
      <c r="U8" s="35"/>
      <c r="V8" s="35"/>
      <c r="W8" s="35">
        <f t="shared" si="4"/>
        <v>264500000</v>
      </c>
      <c r="X8" s="34">
        <v>3</v>
      </c>
      <c r="Y8" s="35"/>
      <c r="Z8" s="35"/>
      <c r="AA8" s="35"/>
      <c r="AB8" s="35"/>
      <c r="AC8" s="35"/>
      <c r="AD8" s="35">
        <f t="shared" si="5"/>
        <v>0</v>
      </c>
      <c r="AE8" s="35"/>
      <c r="AF8" s="35"/>
      <c r="AG8" s="35"/>
      <c r="AH8" s="35"/>
      <c r="AI8" s="35"/>
      <c r="AJ8" s="35"/>
      <c r="AK8" s="35"/>
      <c r="AL8" s="35"/>
      <c r="AM8" s="35">
        <f t="shared" si="7"/>
        <v>0</v>
      </c>
      <c r="AN8" s="35"/>
      <c r="AO8" s="35"/>
      <c r="AP8" s="35"/>
      <c r="AQ8" s="35"/>
      <c r="AR8" s="35"/>
      <c r="AS8" s="35"/>
      <c r="AT8" s="35"/>
      <c r="AU8" s="35"/>
      <c r="AV8" s="35">
        <f t="shared" si="9"/>
        <v>0</v>
      </c>
      <c r="AW8" s="35"/>
      <c r="AX8" s="35"/>
      <c r="AY8" s="35"/>
      <c r="AZ8" s="35"/>
      <c r="BA8" s="35"/>
      <c r="BB8" s="35"/>
      <c r="BC8" s="35"/>
      <c r="BD8" s="35"/>
      <c r="BE8" s="35">
        <f t="shared" si="11"/>
        <v>0</v>
      </c>
      <c r="BF8" s="35"/>
      <c r="BG8" s="35"/>
      <c r="BH8" s="35"/>
      <c r="BI8" s="35"/>
      <c r="BJ8" s="35"/>
      <c r="BK8" s="35"/>
      <c r="BL8" s="35"/>
      <c r="BM8" s="35"/>
      <c r="BN8" s="35">
        <f t="shared" si="13"/>
        <v>0</v>
      </c>
      <c r="BO8" s="35"/>
      <c r="BP8" s="35"/>
      <c r="BQ8" s="35"/>
      <c r="BR8" s="35"/>
      <c r="BS8" s="35"/>
      <c r="BT8" s="35"/>
      <c r="BU8" s="35"/>
      <c r="BV8" s="35"/>
      <c r="BW8" s="35">
        <f t="shared" si="15"/>
        <v>0</v>
      </c>
      <c r="BX8" s="35"/>
      <c r="BY8" s="35">
        <f t="shared" si="17"/>
        <v>0</v>
      </c>
      <c r="BZ8" s="35"/>
    </row>
    <row r="9" spans="1:78" ht="15.75" hidden="1" outlineLevel="4" thickBot="1" x14ac:dyDescent="0.25">
      <c r="A9" s="31"/>
      <c r="B9" s="32">
        <f t="shared" si="0"/>
        <v>0</v>
      </c>
      <c r="C9" s="33"/>
      <c r="D9" s="34"/>
      <c r="E9" s="34"/>
      <c r="F9" s="34"/>
      <c r="G9" s="34">
        <f t="shared" si="1"/>
        <v>0</v>
      </c>
      <c r="H9" s="33" t="s">
        <v>27</v>
      </c>
      <c r="I9" s="34">
        <v>2</v>
      </c>
      <c r="J9" s="35">
        <v>402145000</v>
      </c>
      <c r="K9" s="35"/>
      <c r="L9" s="35"/>
      <c r="M9" s="35"/>
      <c r="N9" s="35"/>
      <c r="O9" s="35">
        <f t="shared" si="2"/>
        <v>402145000</v>
      </c>
      <c r="P9" s="36">
        <f t="shared" si="3"/>
        <v>402145000</v>
      </c>
      <c r="Q9" s="34">
        <v>2</v>
      </c>
      <c r="R9" s="35">
        <v>415000000</v>
      </c>
      <c r="S9" s="35"/>
      <c r="T9" s="35"/>
      <c r="U9" s="35"/>
      <c r="V9" s="35"/>
      <c r="W9" s="35">
        <f t="shared" si="4"/>
        <v>415000000</v>
      </c>
      <c r="X9" s="34">
        <v>2</v>
      </c>
      <c r="Y9" s="35"/>
      <c r="Z9" s="35"/>
      <c r="AA9" s="35"/>
      <c r="AB9" s="35"/>
      <c r="AC9" s="35"/>
      <c r="AD9" s="35">
        <f t="shared" si="5"/>
        <v>0</v>
      </c>
      <c r="AE9" s="35"/>
      <c r="AF9" s="35"/>
      <c r="AG9" s="35"/>
      <c r="AH9" s="35"/>
      <c r="AI9" s="35"/>
      <c r="AJ9" s="35"/>
      <c r="AK9" s="35"/>
      <c r="AL9" s="35"/>
      <c r="AM9" s="35">
        <f t="shared" si="7"/>
        <v>0</v>
      </c>
      <c r="AN9" s="35"/>
      <c r="AO9" s="35"/>
      <c r="AP9" s="35"/>
      <c r="AQ9" s="35"/>
      <c r="AR9" s="35"/>
      <c r="AS9" s="35"/>
      <c r="AT9" s="35"/>
      <c r="AU9" s="35"/>
      <c r="AV9" s="35">
        <f t="shared" si="9"/>
        <v>0</v>
      </c>
      <c r="AW9" s="35"/>
      <c r="AX9" s="35"/>
      <c r="AY9" s="35"/>
      <c r="AZ9" s="35"/>
      <c r="BA9" s="35"/>
      <c r="BB9" s="35"/>
      <c r="BC9" s="35"/>
      <c r="BD9" s="35"/>
      <c r="BE9" s="35">
        <f t="shared" si="11"/>
        <v>0</v>
      </c>
      <c r="BF9" s="35"/>
      <c r="BG9" s="35"/>
      <c r="BH9" s="35"/>
      <c r="BI9" s="35"/>
      <c r="BJ9" s="35"/>
      <c r="BK9" s="35"/>
      <c r="BL9" s="35"/>
      <c r="BM9" s="35"/>
      <c r="BN9" s="35">
        <f t="shared" si="13"/>
        <v>0</v>
      </c>
      <c r="BO9" s="35"/>
      <c r="BP9" s="35"/>
      <c r="BQ9" s="35"/>
      <c r="BR9" s="35"/>
      <c r="BS9" s="35"/>
      <c r="BT9" s="35"/>
      <c r="BU9" s="35"/>
      <c r="BV9" s="35"/>
      <c r="BW9" s="35">
        <f t="shared" si="15"/>
        <v>0</v>
      </c>
      <c r="BX9" s="35"/>
      <c r="BY9" s="35">
        <f t="shared" si="17"/>
        <v>0</v>
      </c>
      <c r="BZ9" s="35"/>
    </row>
    <row r="10" spans="1:78" s="37" customFormat="1" ht="15.75" hidden="1" outlineLevel="4" thickBot="1" x14ac:dyDescent="0.25">
      <c r="A10" s="31"/>
      <c r="B10" s="32">
        <f t="shared" si="0"/>
        <v>0</v>
      </c>
      <c r="C10" s="33"/>
      <c r="D10" s="34"/>
      <c r="E10" s="34"/>
      <c r="F10" s="34"/>
      <c r="G10" s="34">
        <f t="shared" si="1"/>
        <v>0</v>
      </c>
      <c r="H10" s="33" t="s">
        <v>28</v>
      </c>
      <c r="I10" s="34">
        <v>2520</v>
      </c>
      <c r="J10" s="35">
        <v>6827290000</v>
      </c>
      <c r="K10" s="35"/>
      <c r="L10" s="35"/>
      <c r="M10" s="35"/>
      <c r="N10" s="35"/>
      <c r="O10" s="35">
        <f t="shared" si="2"/>
        <v>6827290000</v>
      </c>
      <c r="P10" s="36">
        <f t="shared" si="3"/>
        <v>6827290000</v>
      </c>
      <c r="Q10" s="34">
        <v>2650</v>
      </c>
      <c r="R10" s="35">
        <v>7000000000</v>
      </c>
      <c r="S10" s="35"/>
      <c r="T10" s="35"/>
      <c r="U10" s="35"/>
      <c r="V10" s="35"/>
      <c r="W10" s="35">
        <f t="shared" si="4"/>
        <v>7000000000</v>
      </c>
      <c r="X10" s="34">
        <v>2650</v>
      </c>
      <c r="Y10" s="35"/>
      <c r="Z10" s="35"/>
      <c r="AA10" s="35"/>
      <c r="AB10" s="35"/>
      <c r="AC10" s="35"/>
      <c r="AD10" s="35">
        <f t="shared" ref="AD10:AD53" si="30">SUM(Y10:AC10)</f>
        <v>0</v>
      </c>
      <c r="AE10" s="35"/>
      <c r="AF10" s="35"/>
      <c r="AG10" s="35"/>
      <c r="AH10" s="35"/>
      <c r="AI10" s="35"/>
      <c r="AJ10" s="35"/>
      <c r="AK10" s="35"/>
      <c r="AL10" s="35"/>
      <c r="AM10" s="35">
        <f t="shared" ref="AM10:AM53" si="31">SUM(AE10:AL10)</f>
        <v>0</v>
      </c>
      <c r="AN10" s="35"/>
      <c r="AO10" s="35"/>
      <c r="AP10" s="35"/>
      <c r="AQ10" s="35"/>
      <c r="AR10" s="35"/>
      <c r="AS10" s="35"/>
      <c r="AT10" s="35"/>
      <c r="AU10" s="35"/>
      <c r="AV10" s="35">
        <f t="shared" ref="AV10:AV53" si="32">SUM(AN10:AU10)</f>
        <v>0</v>
      </c>
      <c r="AW10" s="35"/>
      <c r="AX10" s="35"/>
      <c r="AY10" s="35"/>
      <c r="AZ10" s="35"/>
      <c r="BA10" s="35"/>
      <c r="BB10" s="35"/>
      <c r="BC10" s="35"/>
      <c r="BD10" s="35"/>
      <c r="BE10" s="35">
        <f t="shared" ref="BE10:BE53" si="33">SUM(AW10:BD10)</f>
        <v>0</v>
      </c>
      <c r="BF10" s="35"/>
      <c r="BG10" s="35"/>
      <c r="BH10" s="35"/>
      <c r="BI10" s="35"/>
      <c r="BJ10" s="35"/>
      <c r="BK10" s="35"/>
      <c r="BL10" s="35"/>
      <c r="BM10" s="35"/>
      <c r="BN10" s="35">
        <f t="shared" ref="BN10:BN53" si="34">SUM(BF10:BM10)</f>
        <v>0</v>
      </c>
      <c r="BO10" s="35"/>
      <c r="BP10" s="35"/>
      <c r="BQ10" s="35"/>
      <c r="BR10" s="35"/>
      <c r="BS10" s="35"/>
      <c r="BT10" s="35"/>
      <c r="BU10" s="35"/>
      <c r="BV10" s="35"/>
      <c r="BW10" s="35">
        <f t="shared" ref="BW10:BW53" si="35">SUM(BO10:BV10)</f>
        <v>0</v>
      </c>
      <c r="BX10" s="35"/>
      <c r="BY10" s="35">
        <f t="shared" si="17"/>
        <v>0</v>
      </c>
      <c r="BZ10" s="35"/>
    </row>
    <row r="11" spans="1:78" ht="15.75" hidden="1" outlineLevel="4" thickBot="1" x14ac:dyDescent="0.25">
      <c r="A11" s="31"/>
      <c r="B11" s="32">
        <f t="shared" si="0"/>
        <v>0</v>
      </c>
      <c r="C11" s="33"/>
      <c r="D11" s="34"/>
      <c r="E11" s="34"/>
      <c r="F11" s="34"/>
      <c r="G11" s="34">
        <f t="shared" si="1"/>
        <v>0</v>
      </c>
      <c r="H11" s="33" t="s">
        <v>27</v>
      </c>
      <c r="I11" s="34">
        <v>1</v>
      </c>
      <c r="J11" s="35">
        <v>53575000</v>
      </c>
      <c r="K11" s="35"/>
      <c r="L11" s="35"/>
      <c r="M11" s="35"/>
      <c r="N11" s="35"/>
      <c r="O11" s="35">
        <f t="shared" si="2"/>
        <v>53575000</v>
      </c>
      <c r="P11" s="36">
        <f t="shared" si="3"/>
        <v>53575000</v>
      </c>
      <c r="Q11" s="34">
        <v>1</v>
      </c>
      <c r="R11" s="35">
        <v>53575000</v>
      </c>
      <c r="S11" s="35"/>
      <c r="T11" s="35"/>
      <c r="U11" s="35"/>
      <c r="V11" s="35"/>
      <c r="W11" s="35">
        <f t="shared" si="4"/>
        <v>53575000</v>
      </c>
      <c r="X11" s="34">
        <v>1</v>
      </c>
      <c r="Y11" s="35"/>
      <c r="Z11" s="35"/>
      <c r="AA11" s="35"/>
      <c r="AB11" s="35"/>
      <c r="AC11" s="35"/>
      <c r="AD11" s="35">
        <f t="shared" si="30"/>
        <v>0</v>
      </c>
      <c r="AE11" s="35"/>
      <c r="AF11" s="35"/>
      <c r="AG11" s="35"/>
      <c r="AH11" s="35"/>
      <c r="AI11" s="35"/>
      <c r="AJ11" s="35"/>
      <c r="AK11" s="35"/>
      <c r="AL11" s="35"/>
      <c r="AM11" s="35">
        <f t="shared" si="31"/>
        <v>0</v>
      </c>
      <c r="AN11" s="35"/>
      <c r="AO11" s="35"/>
      <c r="AP11" s="35"/>
      <c r="AQ11" s="35"/>
      <c r="AR11" s="35"/>
      <c r="AS11" s="35"/>
      <c r="AT11" s="35"/>
      <c r="AU11" s="35"/>
      <c r="AV11" s="35">
        <f t="shared" si="32"/>
        <v>0</v>
      </c>
      <c r="AW11" s="35"/>
      <c r="AX11" s="35"/>
      <c r="AY11" s="35"/>
      <c r="AZ11" s="35"/>
      <c r="BA11" s="35"/>
      <c r="BB11" s="35"/>
      <c r="BC11" s="35"/>
      <c r="BD11" s="35"/>
      <c r="BE11" s="35">
        <f t="shared" si="33"/>
        <v>0</v>
      </c>
      <c r="BF11" s="35"/>
      <c r="BG11" s="35"/>
      <c r="BH11" s="35"/>
      <c r="BI11" s="35"/>
      <c r="BJ11" s="35"/>
      <c r="BK11" s="35"/>
      <c r="BL11" s="35"/>
      <c r="BM11" s="35"/>
      <c r="BN11" s="35">
        <f t="shared" si="34"/>
        <v>0</v>
      </c>
      <c r="BO11" s="35"/>
      <c r="BP11" s="35"/>
      <c r="BQ11" s="35"/>
      <c r="BR11" s="35"/>
      <c r="BS11" s="35"/>
      <c r="BT11" s="35"/>
      <c r="BU11" s="35"/>
      <c r="BV11" s="35"/>
      <c r="BW11" s="35">
        <f t="shared" si="35"/>
        <v>0</v>
      </c>
      <c r="BX11" s="35"/>
      <c r="BY11" s="35">
        <f t="shared" si="17"/>
        <v>0</v>
      </c>
      <c r="BZ11" s="35"/>
    </row>
    <row r="12" spans="1:78" ht="15.75" hidden="1" outlineLevel="4" thickBot="1" x14ac:dyDescent="0.25">
      <c r="A12" s="31"/>
      <c r="B12" s="32">
        <f t="shared" si="0"/>
        <v>0</v>
      </c>
      <c r="C12" s="33"/>
      <c r="D12" s="34"/>
      <c r="E12" s="34"/>
      <c r="F12" s="34"/>
      <c r="G12" s="34">
        <f t="shared" si="1"/>
        <v>0</v>
      </c>
      <c r="H12" s="33" t="s">
        <v>27</v>
      </c>
      <c r="I12" s="34">
        <v>3</v>
      </c>
      <c r="J12" s="35">
        <f>432975000-(32*300000*12)</f>
        <v>317775000</v>
      </c>
      <c r="K12" s="35"/>
      <c r="L12" s="35"/>
      <c r="M12" s="35"/>
      <c r="N12" s="35"/>
      <c r="O12" s="35">
        <f t="shared" si="2"/>
        <v>317775000</v>
      </c>
      <c r="P12" s="36">
        <f t="shared" si="3"/>
        <v>317775000</v>
      </c>
      <c r="Q12" s="34">
        <v>3</v>
      </c>
      <c r="R12" s="35">
        <f>432975000-(32*300000*12)</f>
        <v>317775000</v>
      </c>
      <c r="S12" s="35"/>
      <c r="T12" s="35"/>
      <c r="U12" s="35"/>
      <c r="V12" s="35"/>
      <c r="W12" s="35">
        <f t="shared" si="4"/>
        <v>317775000</v>
      </c>
      <c r="X12" s="34">
        <v>3</v>
      </c>
      <c r="Y12" s="35"/>
      <c r="Z12" s="35"/>
      <c r="AA12" s="35"/>
      <c r="AB12" s="35"/>
      <c r="AC12" s="35"/>
      <c r="AD12" s="35">
        <f t="shared" si="30"/>
        <v>0</v>
      </c>
      <c r="AE12" s="35"/>
      <c r="AF12" s="35"/>
      <c r="AG12" s="35"/>
      <c r="AH12" s="35"/>
      <c r="AI12" s="35"/>
      <c r="AJ12" s="35"/>
      <c r="AK12" s="35"/>
      <c r="AL12" s="35"/>
      <c r="AM12" s="35">
        <f t="shared" si="31"/>
        <v>0</v>
      </c>
      <c r="AN12" s="35"/>
      <c r="AO12" s="35"/>
      <c r="AP12" s="35"/>
      <c r="AQ12" s="35"/>
      <c r="AR12" s="35"/>
      <c r="AS12" s="35"/>
      <c r="AT12" s="35"/>
      <c r="AU12" s="35"/>
      <c r="AV12" s="35">
        <f t="shared" si="32"/>
        <v>0</v>
      </c>
      <c r="AW12" s="35"/>
      <c r="AX12" s="35"/>
      <c r="AY12" s="35"/>
      <c r="AZ12" s="35"/>
      <c r="BA12" s="35"/>
      <c r="BB12" s="35"/>
      <c r="BC12" s="35"/>
      <c r="BD12" s="35"/>
      <c r="BE12" s="35">
        <f t="shared" si="33"/>
        <v>0</v>
      </c>
      <c r="BF12" s="35"/>
      <c r="BG12" s="35"/>
      <c r="BH12" s="35"/>
      <c r="BI12" s="35"/>
      <c r="BJ12" s="35"/>
      <c r="BK12" s="35"/>
      <c r="BL12" s="35"/>
      <c r="BM12" s="35"/>
      <c r="BN12" s="35">
        <f t="shared" si="34"/>
        <v>0</v>
      </c>
      <c r="BO12" s="35"/>
      <c r="BP12" s="35"/>
      <c r="BQ12" s="35"/>
      <c r="BR12" s="35"/>
      <c r="BS12" s="35"/>
      <c r="BT12" s="35"/>
      <c r="BU12" s="35"/>
      <c r="BV12" s="35"/>
      <c r="BW12" s="35">
        <f t="shared" si="35"/>
        <v>0</v>
      </c>
      <c r="BX12" s="35"/>
      <c r="BY12" s="35">
        <f t="shared" si="17"/>
        <v>0</v>
      </c>
      <c r="BZ12" s="35"/>
    </row>
    <row r="13" spans="1:78" ht="15.75" hidden="1" outlineLevel="4" thickBot="1" x14ac:dyDescent="0.25">
      <c r="A13" s="31"/>
      <c r="B13" s="32">
        <f t="shared" si="0"/>
        <v>0</v>
      </c>
      <c r="C13" s="33"/>
      <c r="D13" s="34"/>
      <c r="E13" s="34"/>
      <c r="F13" s="34"/>
      <c r="G13" s="34">
        <f t="shared" si="1"/>
        <v>0</v>
      </c>
      <c r="H13" s="33" t="s">
        <v>28</v>
      </c>
      <c r="I13" s="34">
        <v>2795</v>
      </c>
      <c r="J13" s="35">
        <v>3173025000</v>
      </c>
      <c r="K13" s="35"/>
      <c r="L13" s="35"/>
      <c r="M13" s="35"/>
      <c r="N13" s="35"/>
      <c r="O13" s="35">
        <f t="shared" si="2"/>
        <v>3173025000</v>
      </c>
      <c r="P13" s="36">
        <f t="shared" si="3"/>
        <v>3173025000</v>
      </c>
      <c r="Q13" s="34">
        <v>2795</v>
      </c>
      <c r="R13" s="35">
        <v>3173025000</v>
      </c>
      <c r="S13" s="35"/>
      <c r="T13" s="35"/>
      <c r="U13" s="35"/>
      <c r="V13" s="35"/>
      <c r="W13" s="35">
        <f t="shared" si="4"/>
        <v>3173025000</v>
      </c>
      <c r="X13" s="34">
        <v>2795</v>
      </c>
      <c r="Y13" s="35"/>
      <c r="Z13" s="35"/>
      <c r="AA13" s="35"/>
      <c r="AB13" s="35"/>
      <c r="AC13" s="35"/>
      <c r="AD13" s="35">
        <f t="shared" si="30"/>
        <v>0</v>
      </c>
      <c r="AE13" s="35"/>
      <c r="AF13" s="35"/>
      <c r="AG13" s="35"/>
      <c r="AH13" s="35"/>
      <c r="AI13" s="35"/>
      <c r="AJ13" s="35"/>
      <c r="AK13" s="35"/>
      <c r="AL13" s="35"/>
      <c r="AM13" s="35">
        <f t="shared" si="31"/>
        <v>0</v>
      </c>
      <c r="AN13" s="35"/>
      <c r="AO13" s="35"/>
      <c r="AP13" s="35"/>
      <c r="AQ13" s="35"/>
      <c r="AR13" s="35"/>
      <c r="AS13" s="35"/>
      <c r="AT13" s="35"/>
      <c r="AU13" s="35"/>
      <c r="AV13" s="35">
        <f t="shared" si="32"/>
        <v>0</v>
      </c>
      <c r="AW13" s="35"/>
      <c r="AX13" s="35"/>
      <c r="AY13" s="35"/>
      <c r="AZ13" s="35"/>
      <c r="BA13" s="35"/>
      <c r="BB13" s="35"/>
      <c r="BC13" s="35"/>
      <c r="BD13" s="35"/>
      <c r="BE13" s="35">
        <f t="shared" si="33"/>
        <v>0</v>
      </c>
      <c r="BF13" s="35"/>
      <c r="BG13" s="35"/>
      <c r="BH13" s="35"/>
      <c r="BI13" s="35"/>
      <c r="BJ13" s="35"/>
      <c r="BK13" s="35"/>
      <c r="BL13" s="35"/>
      <c r="BM13" s="35"/>
      <c r="BN13" s="35">
        <f t="shared" si="34"/>
        <v>0</v>
      </c>
      <c r="BO13" s="35"/>
      <c r="BP13" s="35"/>
      <c r="BQ13" s="35"/>
      <c r="BR13" s="35"/>
      <c r="BS13" s="35"/>
      <c r="BT13" s="35"/>
      <c r="BU13" s="35"/>
      <c r="BV13" s="35"/>
      <c r="BW13" s="35">
        <f t="shared" si="35"/>
        <v>0</v>
      </c>
      <c r="BX13" s="35"/>
      <c r="BY13" s="35">
        <f t="shared" si="17"/>
        <v>0</v>
      </c>
      <c r="BZ13" s="35"/>
    </row>
    <row r="14" spans="1:78" s="58" customFormat="1" ht="15.75" hidden="1" outlineLevel="4" thickBot="1" x14ac:dyDescent="0.25">
      <c r="A14" s="51"/>
      <c r="B14" s="52"/>
      <c r="C14" s="53"/>
      <c r="D14" s="34"/>
      <c r="E14" s="34"/>
      <c r="F14" s="34"/>
      <c r="G14" s="34">
        <f t="shared" si="1"/>
        <v>0</v>
      </c>
      <c r="H14" s="53" t="s">
        <v>28</v>
      </c>
      <c r="I14" s="34">
        <v>62</v>
      </c>
      <c r="J14" s="35">
        <f>(30*300000*4)+(32*300000*12)</f>
        <v>151200000</v>
      </c>
      <c r="K14" s="35"/>
      <c r="L14" s="35"/>
      <c r="M14" s="35"/>
      <c r="N14" s="35"/>
      <c r="O14" s="35">
        <f t="shared" si="2"/>
        <v>151200000</v>
      </c>
      <c r="P14" s="36">
        <f t="shared" si="3"/>
        <v>151200000</v>
      </c>
      <c r="Q14" s="34">
        <v>92</v>
      </c>
      <c r="R14" s="35">
        <f>92*300000*12</f>
        <v>331200000</v>
      </c>
      <c r="S14" s="35"/>
      <c r="T14" s="35"/>
      <c r="U14" s="35"/>
      <c r="V14" s="35"/>
      <c r="W14" s="35">
        <f t="shared" si="4"/>
        <v>331200000</v>
      </c>
      <c r="X14" s="34">
        <v>92</v>
      </c>
      <c r="Y14" s="35"/>
      <c r="Z14" s="35"/>
      <c r="AA14" s="35"/>
      <c r="AB14" s="35"/>
      <c r="AC14" s="35"/>
      <c r="AD14" s="35">
        <f t="shared" si="30"/>
        <v>0</v>
      </c>
      <c r="AE14" s="35"/>
      <c r="AF14" s="35"/>
      <c r="AG14" s="35"/>
      <c r="AH14" s="35"/>
      <c r="AI14" s="35"/>
      <c r="AJ14" s="35"/>
      <c r="AK14" s="35"/>
      <c r="AL14" s="35"/>
      <c r="AM14" s="35">
        <f t="shared" si="31"/>
        <v>0</v>
      </c>
      <c r="AN14" s="35"/>
      <c r="AO14" s="35"/>
      <c r="AP14" s="35"/>
      <c r="AQ14" s="35"/>
      <c r="AR14" s="35"/>
      <c r="AS14" s="35"/>
      <c r="AT14" s="35"/>
      <c r="AU14" s="35"/>
      <c r="AV14" s="35">
        <f t="shared" si="32"/>
        <v>0</v>
      </c>
      <c r="AW14" s="35"/>
      <c r="AX14" s="35"/>
      <c r="AY14" s="35"/>
      <c r="AZ14" s="35"/>
      <c r="BA14" s="35"/>
      <c r="BB14" s="35"/>
      <c r="BC14" s="35"/>
      <c r="BD14" s="35"/>
      <c r="BE14" s="35">
        <f t="shared" si="33"/>
        <v>0</v>
      </c>
      <c r="BF14" s="35"/>
      <c r="BG14" s="35"/>
      <c r="BH14" s="35"/>
      <c r="BI14" s="35"/>
      <c r="BJ14" s="35"/>
      <c r="BK14" s="35"/>
      <c r="BL14" s="35"/>
      <c r="BM14" s="35"/>
      <c r="BN14" s="35">
        <f t="shared" si="34"/>
        <v>0</v>
      </c>
      <c r="BO14" s="35"/>
      <c r="BP14" s="35"/>
      <c r="BQ14" s="35"/>
      <c r="BR14" s="35"/>
      <c r="BS14" s="35"/>
      <c r="BT14" s="35"/>
      <c r="BU14" s="35"/>
      <c r="BV14" s="35"/>
      <c r="BW14" s="35">
        <f t="shared" si="35"/>
        <v>0</v>
      </c>
      <c r="BX14" s="35"/>
      <c r="BY14" s="35">
        <f t="shared" si="17"/>
        <v>0</v>
      </c>
      <c r="BZ14" s="35"/>
    </row>
    <row r="15" spans="1:78" ht="15.75" hidden="1" outlineLevel="4" thickBot="1" x14ac:dyDescent="0.25">
      <c r="A15" s="31"/>
      <c r="B15" s="32">
        <f t="shared" si="0"/>
        <v>0</v>
      </c>
      <c r="C15" s="33"/>
      <c r="D15" s="34"/>
      <c r="E15" s="34"/>
      <c r="F15" s="34"/>
      <c r="G15" s="34">
        <f t="shared" si="1"/>
        <v>0</v>
      </c>
      <c r="H15" s="33" t="s">
        <v>29</v>
      </c>
      <c r="I15" s="34">
        <v>118</v>
      </c>
      <c r="J15" s="35">
        <v>8753000000</v>
      </c>
      <c r="K15" s="35"/>
      <c r="L15" s="35"/>
      <c r="M15" s="35"/>
      <c r="N15" s="35"/>
      <c r="O15" s="35">
        <f t="shared" si="2"/>
        <v>8753000000</v>
      </c>
      <c r="P15" s="36">
        <f t="shared" si="3"/>
        <v>8753000000</v>
      </c>
      <c r="Q15" s="34">
        <v>0</v>
      </c>
      <c r="R15" s="35">
        <v>0</v>
      </c>
      <c r="S15" s="35"/>
      <c r="T15" s="35"/>
      <c r="U15" s="35"/>
      <c r="V15" s="35"/>
      <c r="W15" s="35">
        <f t="shared" si="4"/>
        <v>0</v>
      </c>
      <c r="X15" s="34">
        <v>0</v>
      </c>
      <c r="Y15" s="35"/>
      <c r="Z15" s="35"/>
      <c r="AA15" s="35"/>
      <c r="AB15" s="35"/>
      <c r="AC15" s="35"/>
      <c r="AD15" s="35">
        <f t="shared" si="30"/>
        <v>0</v>
      </c>
      <c r="AE15" s="35"/>
      <c r="AF15" s="35"/>
      <c r="AG15" s="35"/>
      <c r="AH15" s="35"/>
      <c r="AI15" s="35"/>
      <c r="AJ15" s="35"/>
      <c r="AK15" s="35"/>
      <c r="AL15" s="35"/>
      <c r="AM15" s="35">
        <f t="shared" si="31"/>
        <v>0</v>
      </c>
      <c r="AN15" s="35"/>
      <c r="AO15" s="35"/>
      <c r="AP15" s="35"/>
      <c r="AQ15" s="35"/>
      <c r="AR15" s="35"/>
      <c r="AS15" s="35"/>
      <c r="AT15" s="35"/>
      <c r="AU15" s="35"/>
      <c r="AV15" s="35">
        <f t="shared" si="32"/>
        <v>0</v>
      </c>
      <c r="AW15" s="35"/>
      <c r="AX15" s="35"/>
      <c r="AY15" s="35"/>
      <c r="AZ15" s="35"/>
      <c r="BA15" s="35"/>
      <c r="BB15" s="35"/>
      <c r="BC15" s="35"/>
      <c r="BD15" s="35"/>
      <c r="BE15" s="35">
        <f t="shared" si="33"/>
        <v>0</v>
      </c>
      <c r="BF15" s="35"/>
      <c r="BG15" s="35"/>
      <c r="BH15" s="35"/>
      <c r="BI15" s="35"/>
      <c r="BJ15" s="35"/>
      <c r="BK15" s="35"/>
      <c r="BL15" s="35"/>
      <c r="BM15" s="35"/>
      <c r="BN15" s="35">
        <f t="shared" si="34"/>
        <v>0</v>
      </c>
      <c r="BO15" s="35"/>
      <c r="BP15" s="35"/>
      <c r="BQ15" s="35"/>
      <c r="BR15" s="35"/>
      <c r="BS15" s="35"/>
      <c r="BT15" s="35"/>
      <c r="BU15" s="35"/>
      <c r="BV15" s="35"/>
      <c r="BW15" s="35">
        <f t="shared" si="35"/>
        <v>0</v>
      </c>
      <c r="BX15" s="35"/>
      <c r="BY15" s="35">
        <f t="shared" si="17"/>
        <v>0</v>
      </c>
      <c r="BZ15" s="35"/>
    </row>
    <row r="16" spans="1:78" ht="15.75" hidden="1" outlineLevel="4" thickBot="1" x14ac:dyDescent="0.25">
      <c r="A16" s="31"/>
      <c r="B16" s="32">
        <f t="shared" si="0"/>
        <v>0</v>
      </c>
      <c r="C16" s="33"/>
      <c r="D16" s="34"/>
      <c r="E16" s="34"/>
      <c r="F16" s="34"/>
      <c r="G16" s="34">
        <f t="shared" si="1"/>
        <v>0</v>
      </c>
      <c r="H16" s="33" t="s">
        <v>27</v>
      </c>
      <c r="I16" s="34">
        <v>2</v>
      </c>
      <c r="J16" s="35">
        <v>45000000</v>
      </c>
      <c r="K16" s="35"/>
      <c r="L16" s="35"/>
      <c r="M16" s="35"/>
      <c r="N16" s="35"/>
      <c r="O16" s="35">
        <f t="shared" si="2"/>
        <v>45000000</v>
      </c>
      <c r="P16" s="36">
        <f t="shared" si="3"/>
        <v>45000000</v>
      </c>
      <c r="Q16" s="34">
        <v>2</v>
      </c>
      <c r="R16" s="35">
        <v>45000000</v>
      </c>
      <c r="S16" s="35"/>
      <c r="T16" s="35"/>
      <c r="U16" s="35"/>
      <c r="V16" s="35"/>
      <c r="W16" s="35">
        <f t="shared" si="4"/>
        <v>45000000</v>
      </c>
      <c r="X16" s="34">
        <v>2</v>
      </c>
      <c r="Y16" s="35"/>
      <c r="Z16" s="35"/>
      <c r="AA16" s="35"/>
      <c r="AB16" s="35"/>
      <c r="AC16" s="35"/>
      <c r="AD16" s="35">
        <f t="shared" si="30"/>
        <v>0</v>
      </c>
      <c r="AE16" s="35"/>
      <c r="AF16" s="35"/>
      <c r="AG16" s="35"/>
      <c r="AH16" s="35"/>
      <c r="AI16" s="35"/>
      <c r="AJ16" s="35"/>
      <c r="AK16" s="35"/>
      <c r="AL16" s="35"/>
      <c r="AM16" s="35">
        <f t="shared" si="31"/>
        <v>0</v>
      </c>
      <c r="AN16" s="35"/>
      <c r="AO16" s="35"/>
      <c r="AP16" s="35"/>
      <c r="AQ16" s="35"/>
      <c r="AR16" s="35"/>
      <c r="AS16" s="35"/>
      <c r="AT16" s="35"/>
      <c r="AU16" s="35"/>
      <c r="AV16" s="35">
        <f t="shared" si="32"/>
        <v>0</v>
      </c>
      <c r="AW16" s="35"/>
      <c r="AX16" s="35"/>
      <c r="AY16" s="35"/>
      <c r="AZ16" s="35"/>
      <c r="BA16" s="35"/>
      <c r="BB16" s="35"/>
      <c r="BC16" s="35"/>
      <c r="BD16" s="35"/>
      <c r="BE16" s="35">
        <f t="shared" si="33"/>
        <v>0</v>
      </c>
      <c r="BF16" s="35"/>
      <c r="BG16" s="35"/>
      <c r="BH16" s="35"/>
      <c r="BI16" s="35"/>
      <c r="BJ16" s="35"/>
      <c r="BK16" s="35"/>
      <c r="BL16" s="35"/>
      <c r="BM16" s="35"/>
      <c r="BN16" s="35">
        <f t="shared" si="34"/>
        <v>0</v>
      </c>
      <c r="BO16" s="35"/>
      <c r="BP16" s="35"/>
      <c r="BQ16" s="35"/>
      <c r="BR16" s="35"/>
      <c r="BS16" s="35"/>
      <c r="BT16" s="35"/>
      <c r="BU16" s="35"/>
      <c r="BV16" s="35"/>
      <c r="BW16" s="35">
        <f t="shared" si="35"/>
        <v>0</v>
      </c>
      <c r="BX16" s="35"/>
      <c r="BY16" s="35">
        <f t="shared" si="17"/>
        <v>0</v>
      </c>
      <c r="BZ16" s="35"/>
    </row>
    <row r="17" spans="1:78" ht="15.75" hidden="1" outlineLevel="4" thickBot="1" x14ac:dyDescent="0.25">
      <c r="A17" s="31"/>
      <c r="B17" s="32">
        <f t="shared" si="0"/>
        <v>0</v>
      </c>
      <c r="C17" s="33"/>
      <c r="D17" s="34"/>
      <c r="E17" s="34"/>
      <c r="F17" s="34"/>
      <c r="G17" s="34">
        <f t="shared" si="1"/>
        <v>0</v>
      </c>
      <c r="H17" s="33" t="s">
        <v>27</v>
      </c>
      <c r="I17" s="34">
        <v>1</v>
      </c>
      <c r="J17" s="35">
        <v>435000000</v>
      </c>
      <c r="K17" s="35"/>
      <c r="L17" s="35"/>
      <c r="M17" s="35"/>
      <c r="N17" s="35"/>
      <c r="O17" s="35">
        <f t="shared" si="2"/>
        <v>435000000</v>
      </c>
      <c r="P17" s="36">
        <f t="shared" si="3"/>
        <v>435000000</v>
      </c>
      <c r="Q17" s="34">
        <v>1</v>
      </c>
      <c r="R17" s="35">
        <v>435000000</v>
      </c>
      <c r="S17" s="35"/>
      <c r="T17" s="35"/>
      <c r="U17" s="35"/>
      <c r="V17" s="35"/>
      <c r="W17" s="35">
        <f t="shared" si="4"/>
        <v>435000000</v>
      </c>
      <c r="X17" s="34">
        <v>1</v>
      </c>
      <c r="Y17" s="35"/>
      <c r="Z17" s="35"/>
      <c r="AA17" s="35"/>
      <c r="AB17" s="35"/>
      <c r="AC17" s="35"/>
      <c r="AD17" s="35">
        <f t="shared" si="30"/>
        <v>0</v>
      </c>
      <c r="AE17" s="35"/>
      <c r="AF17" s="35"/>
      <c r="AG17" s="35"/>
      <c r="AH17" s="35"/>
      <c r="AI17" s="35"/>
      <c r="AJ17" s="35"/>
      <c r="AK17" s="35"/>
      <c r="AL17" s="35"/>
      <c r="AM17" s="35">
        <f t="shared" si="31"/>
        <v>0</v>
      </c>
      <c r="AN17" s="35"/>
      <c r="AO17" s="35"/>
      <c r="AP17" s="35"/>
      <c r="AQ17" s="35"/>
      <c r="AR17" s="35"/>
      <c r="AS17" s="35"/>
      <c r="AT17" s="35"/>
      <c r="AU17" s="35"/>
      <c r="AV17" s="35">
        <f t="shared" si="32"/>
        <v>0</v>
      </c>
      <c r="AW17" s="35"/>
      <c r="AX17" s="35"/>
      <c r="AY17" s="35"/>
      <c r="AZ17" s="35"/>
      <c r="BA17" s="35"/>
      <c r="BB17" s="35"/>
      <c r="BC17" s="35"/>
      <c r="BD17" s="35"/>
      <c r="BE17" s="35">
        <f t="shared" si="33"/>
        <v>0</v>
      </c>
      <c r="BF17" s="35"/>
      <c r="BG17" s="35"/>
      <c r="BH17" s="35"/>
      <c r="BI17" s="35"/>
      <c r="BJ17" s="35"/>
      <c r="BK17" s="35"/>
      <c r="BL17" s="35"/>
      <c r="BM17" s="35"/>
      <c r="BN17" s="35">
        <f t="shared" si="34"/>
        <v>0</v>
      </c>
      <c r="BO17" s="35"/>
      <c r="BP17" s="35"/>
      <c r="BQ17" s="35"/>
      <c r="BR17" s="35"/>
      <c r="BS17" s="35"/>
      <c r="BT17" s="35"/>
      <c r="BU17" s="35"/>
      <c r="BV17" s="35"/>
      <c r="BW17" s="35">
        <f t="shared" si="35"/>
        <v>0</v>
      </c>
      <c r="BX17" s="35"/>
      <c r="BY17" s="35">
        <f t="shared" si="17"/>
        <v>0</v>
      </c>
      <c r="BZ17" s="35"/>
    </row>
    <row r="18" spans="1:78" ht="45.75" outlineLevel="3" collapsed="1" thickBot="1" x14ac:dyDescent="0.25">
      <c r="A18" s="24" t="s">
        <v>75</v>
      </c>
      <c r="B18" s="25">
        <f t="shared" si="0"/>
        <v>15</v>
      </c>
      <c r="C18" s="26" t="s">
        <v>76</v>
      </c>
      <c r="D18" s="28">
        <v>898690000</v>
      </c>
      <c r="E18" s="28">
        <v>100000000</v>
      </c>
      <c r="F18" s="55" t="s">
        <v>77</v>
      </c>
      <c r="G18" s="28">
        <f t="shared" si="1"/>
        <v>798690000</v>
      </c>
      <c r="H18" s="26"/>
      <c r="I18" s="28"/>
      <c r="J18" s="29">
        <f>SUM(J19:J20)</f>
        <v>744668000</v>
      </c>
      <c r="K18" s="29">
        <f>SUM(K19:K20)</f>
        <v>0</v>
      </c>
      <c r="L18" s="29">
        <f>SUM(L19:L20)</f>
        <v>0</v>
      </c>
      <c r="M18" s="29">
        <f>SUM(M19:M20)</f>
        <v>0</v>
      </c>
      <c r="N18" s="29">
        <f>SUM(N19:N20)</f>
        <v>0</v>
      </c>
      <c r="O18" s="29">
        <f t="shared" si="2"/>
        <v>744668000</v>
      </c>
      <c r="P18" s="30">
        <f t="shared" si="3"/>
        <v>-154022000</v>
      </c>
      <c r="Q18" s="28"/>
      <c r="R18" s="29">
        <f>SUM(R19:R20)</f>
        <v>744668000</v>
      </c>
      <c r="S18" s="29">
        <f>SUM(S19:S20)</f>
        <v>0</v>
      </c>
      <c r="T18" s="29">
        <f>SUM(T19:T20)</f>
        <v>0</v>
      </c>
      <c r="U18" s="29">
        <f>SUM(U19:U20)</f>
        <v>0</v>
      </c>
      <c r="V18" s="29">
        <f>SUM(V19:V20)</f>
        <v>0</v>
      </c>
      <c r="W18" s="29">
        <f t="shared" si="4"/>
        <v>744668000</v>
      </c>
      <c r="X18" s="28"/>
      <c r="Y18" s="29">
        <v>678125000</v>
      </c>
      <c r="Z18" s="29">
        <f>SUM(Z19:Z20)</f>
        <v>0</v>
      </c>
      <c r="AA18" s="29">
        <f>SUM(AA19:AA20)</f>
        <v>0</v>
      </c>
      <c r="AB18" s="29">
        <f>SUM(AB19:AB20)</f>
        <v>0</v>
      </c>
      <c r="AC18" s="29">
        <f>SUM(AC19:AC20)</f>
        <v>0</v>
      </c>
      <c r="AD18" s="29">
        <f t="shared" si="30"/>
        <v>678125000</v>
      </c>
      <c r="AE18" s="29">
        <v>678125000</v>
      </c>
      <c r="AF18" s="29">
        <f t="shared" ref="AF18:AL18" si="36">SUM(AF19:AF20)</f>
        <v>0</v>
      </c>
      <c r="AG18" s="29">
        <f t="shared" si="36"/>
        <v>0</v>
      </c>
      <c r="AH18" s="29">
        <f t="shared" si="36"/>
        <v>0</v>
      </c>
      <c r="AI18" s="29">
        <f t="shared" si="36"/>
        <v>0</v>
      </c>
      <c r="AJ18" s="29">
        <f t="shared" si="36"/>
        <v>0</v>
      </c>
      <c r="AK18" s="29">
        <f t="shared" si="36"/>
        <v>0</v>
      </c>
      <c r="AL18" s="29">
        <f t="shared" si="36"/>
        <v>0</v>
      </c>
      <c r="AM18" s="29">
        <f t="shared" si="31"/>
        <v>678125000</v>
      </c>
      <c r="AN18" s="29">
        <v>678125000</v>
      </c>
      <c r="AO18" s="29">
        <f t="shared" ref="AO18:AU18" si="37">SUM(AO19:AO20)</f>
        <v>0</v>
      </c>
      <c r="AP18" s="29">
        <f t="shared" si="37"/>
        <v>0</v>
      </c>
      <c r="AQ18" s="29">
        <f t="shared" si="37"/>
        <v>0</v>
      </c>
      <c r="AR18" s="29">
        <f t="shared" si="37"/>
        <v>0</v>
      </c>
      <c r="AS18" s="29">
        <f t="shared" si="37"/>
        <v>0</v>
      </c>
      <c r="AT18" s="29">
        <f t="shared" si="37"/>
        <v>0</v>
      </c>
      <c r="AU18" s="29">
        <f t="shared" si="37"/>
        <v>0</v>
      </c>
      <c r="AV18" s="29">
        <f t="shared" si="32"/>
        <v>678125000</v>
      </c>
      <c r="AW18" s="29">
        <v>678125000</v>
      </c>
      <c r="AX18" s="29">
        <f t="shared" ref="AX18:BD18" si="38">SUM(AX19:AX20)</f>
        <v>0</v>
      </c>
      <c r="AY18" s="29">
        <f t="shared" si="38"/>
        <v>0</v>
      </c>
      <c r="AZ18" s="29">
        <f t="shared" si="38"/>
        <v>0</v>
      </c>
      <c r="BA18" s="29">
        <f t="shared" si="38"/>
        <v>0</v>
      </c>
      <c r="BB18" s="29">
        <f t="shared" si="38"/>
        <v>0</v>
      </c>
      <c r="BC18" s="29">
        <f t="shared" si="38"/>
        <v>0</v>
      </c>
      <c r="BD18" s="29">
        <f t="shared" si="38"/>
        <v>0</v>
      </c>
      <c r="BE18" s="29">
        <f t="shared" si="33"/>
        <v>678125000</v>
      </c>
      <c r="BF18" s="29">
        <v>678125000</v>
      </c>
      <c r="BG18" s="29">
        <f t="shared" ref="BG18:BM18" si="39">SUM(BG19:BG20)</f>
        <v>0</v>
      </c>
      <c r="BH18" s="29">
        <f t="shared" si="39"/>
        <v>0</v>
      </c>
      <c r="BI18" s="29">
        <f t="shared" si="39"/>
        <v>0</v>
      </c>
      <c r="BJ18" s="29">
        <f t="shared" si="39"/>
        <v>0</v>
      </c>
      <c r="BK18" s="29">
        <f t="shared" si="39"/>
        <v>0</v>
      </c>
      <c r="BL18" s="29">
        <f t="shared" si="39"/>
        <v>0</v>
      </c>
      <c r="BM18" s="29">
        <f t="shared" si="39"/>
        <v>0</v>
      </c>
      <c r="BN18" s="29">
        <f t="shared" si="34"/>
        <v>678125000</v>
      </c>
      <c r="BO18" s="29">
        <v>678125000</v>
      </c>
      <c r="BP18" s="29">
        <f t="shared" ref="BP18:BV18" si="40">SUM(BP19:BP20)</f>
        <v>0</v>
      </c>
      <c r="BQ18" s="29">
        <f t="shared" si="40"/>
        <v>0</v>
      </c>
      <c r="BR18" s="29">
        <f t="shared" si="40"/>
        <v>0</v>
      </c>
      <c r="BS18" s="29">
        <f t="shared" si="40"/>
        <v>0</v>
      </c>
      <c r="BT18" s="29">
        <f t="shared" si="40"/>
        <v>0</v>
      </c>
      <c r="BU18" s="29">
        <f t="shared" si="40"/>
        <v>0</v>
      </c>
      <c r="BV18" s="29">
        <f t="shared" si="40"/>
        <v>0</v>
      </c>
      <c r="BW18" s="29">
        <f t="shared" si="35"/>
        <v>678125000</v>
      </c>
      <c r="BX18" s="29">
        <f>BW18</f>
        <v>678125000</v>
      </c>
      <c r="BY18" s="29">
        <f t="shared" si="17"/>
        <v>0</v>
      </c>
      <c r="BZ18" s="29"/>
    </row>
    <row r="19" spans="1:78" ht="15.75" hidden="1" outlineLevel="4" thickBot="1" x14ac:dyDescent="0.25">
      <c r="A19" s="31"/>
      <c r="B19" s="32">
        <f t="shared" si="0"/>
        <v>0</v>
      </c>
      <c r="C19" s="33"/>
      <c r="D19" s="34"/>
      <c r="E19" s="34"/>
      <c r="F19" s="34"/>
      <c r="G19" s="34">
        <f t="shared" si="1"/>
        <v>0</v>
      </c>
      <c r="H19" s="33" t="s">
        <v>29</v>
      </c>
      <c r="I19" s="34">
        <v>26</v>
      </c>
      <c r="J19" s="35">
        <v>594668000</v>
      </c>
      <c r="K19" s="35"/>
      <c r="L19" s="35"/>
      <c r="M19" s="35"/>
      <c r="N19" s="35"/>
      <c r="O19" s="35">
        <f t="shared" si="2"/>
        <v>594668000</v>
      </c>
      <c r="P19" s="36">
        <f t="shared" si="3"/>
        <v>594668000</v>
      </c>
      <c r="Q19" s="34">
        <v>26</v>
      </c>
      <c r="R19" s="35">
        <v>594668000</v>
      </c>
      <c r="S19" s="35"/>
      <c r="T19" s="35"/>
      <c r="U19" s="35"/>
      <c r="V19" s="35"/>
      <c r="W19" s="35">
        <f t="shared" si="4"/>
        <v>594668000</v>
      </c>
      <c r="X19" s="34">
        <v>26</v>
      </c>
      <c r="Y19" s="35"/>
      <c r="Z19" s="35"/>
      <c r="AA19" s="35"/>
      <c r="AB19" s="35"/>
      <c r="AC19" s="35"/>
      <c r="AD19" s="35">
        <f t="shared" si="30"/>
        <v>0</v>
      </c>
      <c r="AE19" s="35"/>
      <c r="AF19" s="35"/>
      <c r="AG19" s="35"/>
      <c r="AH19" s="35"/>
      <c r="AI19" s="35"/>
      <c r="AJ19" s="35"/>
      <c r="AK19" s="35"/>
      <c r="AL19" s="35"/>
      <c r="AM19" s="35">
        <f t="shared" si="31"/>
        <v>0</v>
      </c>
      <c r="AN19" s="35"/>
      <c r="AO19" s="35"/>
      <c r="AP19" s="35"/>
      <c r="AQ19" s="35"/>
      <c r="AR19" s="35"/>
      <c r="AS19" s="35"/>
      <c r="AT19" s="35"/>
      <c r="AU19" s="35"/>
      <c r="AV19" s="35">
        <f t="shared" si="32"/>
        <v>0</v>
      </c>
      <c r="AW19" s="35"/>
      <c r="AX19" s="35"/>
      <c r="AY19" s="35"/>
      <c r="AZ19" s="35"/>
      <c r="BA19" s="35"/>
      <c r="BB19" s="35"/>
      <c r="BC19" s="35"/>
      <c r="BD19" s="35"/>
      <c r="BE19" s="35">
        <f t="shared" si="33"/>
        <v>0</v>
      </c>
      <c r="BF19" s="35"/>
      <c r="BG19" s="35"/>
      <c r="BH19" s="35"/>
      <c r="BI19" s="35"/>
      <c r="BJ19" s="35"/>
      <c r="BK19" s="35"/>
      <c r="BL19" s="35"/>
      <c r="BM19" s="35"/>
      <c r="BN19" s="35">
        <f t="shared" si="34"/>
        <v>0</v>
      </c>
      <c r="BO19" s="35"/>
      <c r="BP19" s="35"/>
      <c r="BQ19" s="35"/>
      <c r="BR19" s="35"/>
      <c r="BS19" s="35"/>
      <c r="BT19" s="35"/>
      <c r="BU19" s="35"/>
      <c r="BV19" s="35"/>
      <c r="BW19" s="35">
        <f t="shared" si="35"/>
        <v>0</v>
      </c>
      <c r="BX19" s="35"/>
      <c r="BY19" s="35">
        <f t="shared" si="17"/>
        <v>0</v>
      </c>
      <c r="BZ19" s="35"/>
    </row>
    <row r="20" spans="1:78" ht="15.75" hidden="1" outlineLevel="4" thickBot="1" x14ac:dyDescent="0.25">
      <c r="A20" s="31"/>
      <c r="B20" s="32">
        <f t="shared" si="0"/>
        <v>0</v>
      </c>
      <c r="C20" s="33"/>
      <c r="D20" s="34"/>
      <c r="E20" s="34"/>
      <c r="F20" s="34"/>
      <c r="G20" s="34">
        <f t="shared" si="1"/>
        <v>0</v>
      </c>
      <c r="H20" s="33" t="s">
        <v>28</v>
      </c>
      <c r="I20" s="34">
        <v>100</v>
      </c>
      <c r="J20" s="35">
        <v>150000000</v>
      </c>
      <c r="K20" s="35"/>
      <c r="L20" s="35"/>
      <c r="M20" s="35"/>
      <c r="N20" s="35"/>
      <c r="O20" s="35">
        <f t="shared" si="2"/>
        <v>150000000</v>
      </c>
      <c r="P20" s="36">
        <f t="shared" si="3"/>
        <v>150000000</v>
      </c>
      <c r="Q20" s="34">
        <v>100</v>
      </c>
      <c r="R20" s="35">
        <v>150000000</v>
      </c>
      <c r="S20" s="35"/>
      <c r="T20" s="35"/>
      <c r="U20" s="35"/>
      <c r="V20" s="35"/>
      <c r="W20" s="35">
        <f t="shared" si="4"/>
        <v>150000000</v>
      </c>
      <c r="X20" s="34">
        <v>100</v>
      </c>
      <c r="Y20" s="35"/>
      <c r="Z20" s="35"/>
      <c r="AA20" s="35"/>
      <c r="AB20" s="35"/>
      <c r="AC20" s="35"/>
      <c r="AD20" s="35">
        <f t="shared" si="30"/>
        <v>0</v>
      </c>
      <c r="AE20" s="35"/>
      <c r="AF20" s="35"/>
      <c r="AG20" s="35"/>
      <c r="AH20" s="35"/>
      <c r="AI20" s="35"/>
      <c r="AJ20" s="35"/>
      <c r="AK20" s="35"/>
      <c r="AL20" s="35"/>
      <c r="AM20" s="35">
        <f t="shared" si="31"/>
        <v>0</v>
      </c>
      <c r="AN20" s="35"/>
      <c r="AO20" s="35"/>
      <c r="AP20" s="35"/>
      <c r="AQ20" s="35"/>
      <c r="AR20" s="35"/>
      <c r="AS20" s="35"/>
      <c r="AT20" s="35"/>
      <c r="AU20" s="35"/>
      <c r="AV20" s="35">
        <f t="shared" si="32"/>
        <v>0</v>
      </c>
      <c r="AW20" s="35"/>
      <c r="AX20" s="35"/>
      <c r="AY20" s="35"/>
      <c r="AZ20" s="35"/>
      <c r="BA20" s="35"/>
      <c r="BB20" s="35"/>
      <c r="BC20" s="35"/>
      <c r="BD20" s="35"/>
      <c r="BE20" s="35">
        <f t="shared" si="33"/>
        <v>0</v>
      </c>
      <c r="BF20" s="35"/>
      <c r="BG20" s="35"/>
      <c r="BH20" s="35"/>
      <c r="BI20" s="35"/>
      <c r="BJ20" s="35"/>
      <c r="BK20" s="35"/>
      <c r="BL20" s="35"/>
      <c r="BM20" s="35"/>
      <c r="BN20" s="35">
        <f t="shared" si="34"/>
        <v>0</v>
      </c>
      <c r="BO20" s="35"/>
      <c r="BP20" s="35"/>
      <c r="BQ20" s="35"/>
      <c r="BR20" s="35"/>
      <c r="BS20" s="35"/>
      <c r="BT20" s="35"/>
      <c r="BU20" s="35"/>
      <c r="BV20" s="35"/>
      <c r="BW20" s="35">
        <f t="shared" si="35"/>
        <v>0</v>
      </c>
      <c r="BX20" s="35"/>
      <c r="BY20" s="35">
        <f t="shared" si="17"/>
        <v>0</v>
      </c>
      <c r="BZ20" s="35"/>
    </row>
    <row r="21" spans="1:78" ht="48" outlineLevel="3" collapsed="1" thickBot="1" x14ac:dyDescent="0.25">
      <c r="A21" s="24" t="s">
        <v>78</v>
      </c>
      <c r="B21" s="25">
        <f t="shared" si="0"/>
        <v>15</v>
      </c>
      <c r="C21" s="26" t="s">
        <v>79</v>
      </c>
      <c r="D21" s="28">
        <v>597492000</v>
      </c>
      <c r="E21" s="28"/>
      <c r="F21" s="50"/>
      <c r="G21" s="28">
        <f t="shared" si="1"/>
        <v>597492000</v>
      </c>
      <c r="H21" s="26"/>
      <c r="I21" s="28"/>
      <c r="J21" s="29">
        <f>SUM(J22:J25)</f>
        <v>658690000</v>
      </c>
      <c r="K21" s="29">
        <f>SUM(K22:K25)</f>
        <v>0</v>
      </c>
      <c r="L21" s="29">
        <f>SUM(L22:L25)</f>
        <v>0</v>
      </c>
      <c r="M21" s="29">
        <f>SUM(M22:M25)</f>
        <v>0</v>
      </c>
      <c r="N21" s="29">
        <f>SUM(N22:N25)</f>
        <v>0</v>
      </c>
      <c r="O21" s="29">
        <f t="shared" si="2"/>
        <v>658690000</v>
      </c>
      <c r="P21" s="30">
        <f t="shared" si="3"/>
        <v>61198000</v>
      </c>
      <c r="Q21" s="28"/>
      <c r="R21" s="29">
        <f>SUM(R22:R25)</f>
        <v>858690000</v>
      </c>
      <c r="S21" s="29">
        <f>SUM(S22:S25)</f>
        <v>0</v>
      </c>
      <c r="T21" s="29">
        <f>SUM(T22:T25)</f>
        <v>0</v>
      </c>
      <c r="U21" s="29">
        <f>SUM(U22:U25)</f>
        <v>0</v>
      </c>
      <c r="V21" s="29">
        <f>SUM(V22:V25)</f>
        <v>0</v>
      </c>
      <c r="W21" s="29">
        <f t="shared" si="4"/>
        <v>858690000</v>
      </c>
      <c r="X21" s="28"/>
      <c r="Y21" s="29">
        <v>1233496000</v>
      </c>
      <c r="Z21" s="29">
        <f>SUM(Z22:Z25)</f>
        <v>0</v>
      </c>
      <c r="AA21" s="29">
        <f>SUM(AA22:AA25)</f>
        <v>0</v>
      </c>
      <c r="AB21" s="29">
        <f>SUM(AB22:AB25)</f>
        <v>0</v>
      </c>
      <c r="AC21" s="29">
        <f>SUM(AC22:AC25)</f>
        <v>0</v>
      </c>
      <c r="AD21" s="29">
        <f t="shared" si="30"/>
        <v>1233496000</v>
      </c>
      <c r="AE21" s="29">
        <v>1233496000</v>
      </c>
      <c r="AF21" s="29">
        <f t="shared" ref="AF21:AK21" si="41">SUM(AF22:AF25)</f>
        <v>0</v>
      </c>
      <c r="AG21" s="29">
        <f t="shared" si="41"/>
        <v>0</v>
      </c>
      <c r="AH21" s="29">
        <f t="shared" si="41"/>
        <v>0</v>
      </c>
      <c r="AI21" s="29">
        <f t="shared" si="41"/>
        <v>0</v>
      </c>
      <c r="AJ21" s="29">
        <f t="shared" si="41"/>
        <v>0</v>
      </c>
      <c r="AK21" s="29">
        <f t="shared" si="41"/>
        <v>0</v>
      </c>
      <c r="AL21" s="29">
        <f>100000000</f>
        <v>100000000</v>
      </c>
      <c r="AM21" s="29">
        <f t="shared" si="31"/>
        <v>1333496000</v>
      </c>
      <c r="AN21" s="29">
        <v>1233496000</v>
      </c>
      <c r="AO21" s="29">
        <f t="shared" ref="AO21:AT21" si="42">SUM(AO22:AO25)</f>
        <v>0</v>
      </c>
      <c r="AP21" s="29">
        <f t="shared" si="42"/>
        <v>0</v>
      </c>
      <c r="AQ21" s="29">
        <f t="shared" si="42"/>
        <v>0</v>
      </c>
      <c r="AR21" s="29">
        <f t="shared" si="42"/>
        <v>0</v>
      </c>
      <c r="AS21" s="29">
        <f t="shared" si="42"/>
        <v>0</v>
      </c>
      <c r="AT21" s="29">
        <f t="shared" si="42"/>
        <v>0</v>
      </c>
      <c r="AU21" s="29">
        <f>100000000</f>
        <v>100000000</v>
      </c>
      <c r="AV21" s="29">
        <f t="shared" si="32"/>
        <v>1333496000</v>
      </c>
      <c r="AW21" s="29">
        <f>1233496000+1200000+100000000</f>
        <v>1334696000</v>
      </c>
      <c r="AX21" s="29">
        <f t="shared" ref="AX21:BC21" si="43">SUM(AX22:AX25)</f>
        <v>0</v>
      </c>
      <c r="AY21" s="29">
        <f t="shared" si="43"/>
        <v>0</v>
      </c>
      <c r="AZ21" s="29">
        <f t="shared" si="43"/>
        <v>0</v>
      </c>
      <c r="BA21" s="29">
        <f t="shared" si="43"/>
        <v>0</v>
      </c>
      <c r="BB21" s="29">
        <f t="shared" si="43"/>
        <v>0</v>
      </c>
      <c r="BC21" s="29">
        <f t="shared" si="43"/>
        <v>0</v>
      </c>
      <c r="BD21" s="29">
        <f>100000000</f>
        <v>100000000</v>
      </c>
      <c r="BE21" s="29">
        <f t="shared" si="33"/>
        <v>1434696000</v>
      </c>
      <c r="BF21" s="29">
        <f>1233496000+1200000+100000000</f>
        <v>1334696000</v>
      </c>
      <c r="BG21" s="29">
        <f t="shared" ref="BG21:BL21" si="44">SUM(BG22:BG25)</f>
        <v>0</v>
      </c>
      <c r="BH21" s="29">
        <f t="shared" si="44"/>
        <v>0</v>
      </c>
      <c r="BI21" s="29">
        <f t="shared" si="44"/>
        <v>0</v>
      </c>
      <c r="BJ21" s="29">
        <f t="shared" si="44"/>
        <v>0</v>
      </c>
      <c r="BK21" s="29">
        <f t="shared" si="44"/>
        <v>0</v>
      </c>
      <c r="BL21" s="29">
        <f t="shared" si="44"/>
        <v>0</v>
      </c>
      <c r="BM21" s="29">
        <f>100000000</f>
        <v>100000000</v>
      </c>
      <c r="BN21" s="29">
        <f t="shared" si="34"/>
        <v>1434696000</v>
      </c>
      <c r="BO21" s="29">
        <f>1233496000+1200000+100000000</f>
        <v>1334696000</v>
      </c>
      <c r="BP21" s="29">
        <f t="shared" ref="BP21:BU21" si="45">SUM(BP22:BP25)</f>
        <v>0</v>
      </c>
      <c r="BQ21" s="29">
        <f t="shared" si="45"/>
        <v>0</v>
      </c>
      <c r="BR21" s="29">
        <f t="shared" si="45"/>
        <v>0</v>
      </c>
      <c r="BS21" s="29">
        <f t="shared" si="45"/>
        <v>0</v>
      </c>
      <c r="BT21" s="29">
        <f t="shared" si="45"/>
        <v>0</v>
      </c>
      <c r="BU21" s="29">
        <f t="shared" si="45"/>
        <v>0</v>
      </c>
      <c r="BV21" s="29">
        <f>100000000</f>
        <v>100000000</v>
      </c>
      <c r="BW21" s="29">
        <f t="shared" si="35"/>
        <v>1434696000</v>
      </c>
      <c r="BX21" s="29">
        <f>BW21</f>
        <v>1434696000</v>
      </c>
      <c r="BY21" s="29">
        <f t="shared" si="17"/>
        <v>0</v>
      </c>
      <c r="BZ21" s="29"/>
    </row>
    <row r="22" spans="1:78" ht="15.75" hidden="1" outlineLevel="4" thickBot="1" x14ac:dyDescent="0.25">
      <c r="A22" s="31"/>
      <c r="B22" s="32">
        <f t="shared" si="0"/>
        <v>0</v>
      </c>
      <c r="C22" s="33"/>
      <c r="D22" s="34"/>
      <c r="E22" s="34"/>
      <c r="F22" s="34"/>
      <c r="G22" s="34">
        <f t="shared" si="1"/>
        <v>0</v>
      </c>
      <c r="H22" s="33" t="s">
        <v>27</v>
      </c>
      <c r="I22" s="34">
        <v>2</v>
      </c>
      <c r="J22" s="35">
        <v>200000000</v>
      </c>
      <c r="K22" s="35"/>
      <c r="L22" s="35"/>
      <c r="M22" s="35"/>
      <c r="N22" s="35"/>
      <c r="O22" s="35">
        <f t="shared" si="2"/>
        <v>200000000</v>
      </c>
      <c r="P22" s="36">
        <f t="shared" si="3"/>
        <v>200000000</v>
      </c>
      <c r="Q22" s="34">
        <v>2</v>
      </c>
      <c r="R22" s="35">
        <v>200000000</v>
      </c>
      <c r="S22" s="35"/>
      <c r="T22" s="35"/>
      <c r="U22" s="35"/>
      <c r="V22" s="35"/>
      <c r="W22" s="35">
        <f t="shared" si="4"/>
        <v>200000000</v>
      </c>
      <c r="X22" s="34">
        <v>2</v>
      </c>
      <c r="Y22" s="35"/>
      <c r="Z22" s="35"/>
      <c r="AA22" s="35"/>
      <c r="AB22" s="35"/>
      <c r="AC22" s="35"/>
      <c r="AD22" s="35">
        <f t="shared" si="30"/>
        <v>0</v>
      </c>
      <c r="AE22" s="35"/>
      <c r="AF22" s="35"/>
      <c r="AG22" s="35"/>
      <c r="AH22" s="35"/>
      <c r="AI22" s="35"/>
      <c r="AJ22" s="35"/>
      <c r="AK22" s="35"/>
      <c r="AL22" s="35"/>
      <c r="AM22" s="35">
        <f t="shared" si="31"/>
        <v>0</v>
      </c>
      <c r="AN22" s="35"/>
      <c r="AO22" s="35"/>
      <c r="AP22" s="35"/>
      <c r="AQ22" s="35"/>
      <c r="AR22" s="35"/>
      <c r="AS22" s="35"/>
      <c r="AT22" s="35"/>
      <c r="AU22" s="35"/>
      <c r="AV22" s="35">
        <f t="shared" si="32"/>
        <v>0</v>
      </c>
      <c r="AW22" s="35"/>
      <c r="AX22" s="35"/>
      <c r="AY22" s="35"/>
      <c r="AZ22" s="35"/>
      <c r="BA22" s="35"/>
      <c r="BB22" s="35"/>
      <c r="BC22" s="35"/>
      <c r="BD22" s="35"/>
      <c r="BE22" s="35">
        <f t="shared" si="33"/>
        <v>0</v>
      </c>
      <c r="BF22" s="35"/>
      <c r="BG22" s="35"/>
      <c r="BH22" s="35"/>
      <c r="BI22" s="35"/>
      <c r="BJ22" s="35"/>
      <c r="BK22" s="35"/>
      <c r="BL22" s="35"/>
      <c r="BM22" s="35"/>
      <c r="BN22" s="35">
        <f t="shared" si="34"/>
        <v>0</v>
      </c>
      <c r="BO22" s="35"/>
      <c r="BP22" s="35"/>
      <c r="BQ22" s="35"/>
      <c r="BR22" s="35"/>
      <c r="BS22" s="35"/>
      <c r="BT22" s="35"/>
      <c r="BU22" s="35"/>
      <c r="BV22" s="35"/>
      <c r="BW22" s="35">
        <f t="shared" si="35"/>
        <v>0</v>
      </c>
      <c r="BX22" s="35"/>
      <c r="BY22" s="35">
        <f t="shared" si="17"/>
        <v>0</v>
      </c>
      <c r="BZ22" s="35"/>
    </row>
    <row r="23" spans="1:78" ht="15.75" hidden="1" outlineLevel="4" thickBot="1" x14ac:dyDescent="0.25">
      <c r="A23" s="31"/>
      <c r="B23" s="32">
        <f t="shared" si="0"/>
        <v>0</v>
      </c>
      <c r="C23" s="33"/>
      <c r="D23" s="34"/>
      <c r="E23" s="34"/>
      <c r="F23" s="34"/>
      <c r="G23" s="34">
        <f t="shared" si="1"/>
        <v>0</v>
      </c>
      <c r="H23" s="33" t="s">
        <v>27</v>
      </c>
      <c r="I23" s="34">
        <v>1</v>
      </c>
      <c r="J23" s="35">
        <v>70000000</v>
      </c>
      <c r="K23" s="35"/>
      <c r="L23" s="35"/>
      <c r="M23" s="35"/>
      <c r="N23" s="35"/>
      <c r="O23" s="35">
        <f t="shared" si="2"/>
        <v>70000000</v>
      </c>
      <c r="P23" s="36">
        <f t="shared" si="3"/>
        <v>70000000</v>
      </c>
      <c r="Q23" s="34">
        <v>1</v>
      </c>
      <c r="R23" s="35">
        <v>70000000</v>
      </c>
      <c r="S23" s="35"/>
      <c r="T23" s="35"/>
      <c r="U23" s="35"/>
      <c r="V23" s="35"/>
      <c r="W23" s="35">
        <f t="shared" si="4"/>
        <v>70000000</v>
      </c>
      <c r="X23" s="34">
        <v>1</v>
      </c>
      <c r="Y23" s="35"/>
      <c r="Z23" s="35"/>
      <c r="AA23" s="35"/>
      <c r="AB23" s="35"/>
      <c r="AC23" s="35"/>
      <c r="AD23" s="35">
        <f t="shared" si="30"/>
        <v>0</v>
      </c>
      <c r="AE23" s="35"/>
      <c r="AF23" s="35"/>
      <c r="AG23" s="35"/>
      <c r="AH23" s="35"/>
      <c r="AI23" s="35"/>
      <c r="AJ23" s="35"/>
      <c r="AK23" s="35"/>
      <c r="AL23" s="35"/>
      <c r="AM23" s="35">
        <f t="shared" si="31"/>
        <v>0</v>
      </c>
      <c r="AN23" s="35"/>
      <c r="AO23" s="35"/>
      <c r="AP23" s="35"/>
      <c r="AQ23" s="35"/>
      <c r="AR23" s="35"/>
      <c r="AS23" s="35"/>
      <c r="AT23" s="35"/>
      <c r="AU23" s="35"/>
      <c r="AV23" s="35">
        <f t="shared" si="32"/>
        <v>0</v>
      </c>
      <c r="AW23" s="35"/>
      <c r="AX23" s="35"/>
      <c r="AY23" s="35"/>
      <c r="AZ23" s="35"/>
      <c r="BA23" s="35"/>
      <c r="BB23" s="35"/>
      <c r="BC23" s="35"/>
      <c r="BD23" s="35"/>
      <c r="BE23" s="35">
        <f t="shared" si="33"/>
        <v>0</v>
      </c>
      <c r="BF23" s="35"/>
      <c r="BG23" s="35"/>
      <c r="BH23" s="35"/>
      <c r="BI23" s="35"/>
      <c r="BJ23" s="35"/>
      <c r="BK23" s="35"/>
      <c r="BL23" s="35"/>
      <c r="BM23" s="35"/>
      <c r="BN23" s="35">
        <f t="shared" si="34"/>
        <v>0</v>
      </c>
      <c r="BO23" s="35"/>
      <c r="BP23" s="35"/>
      <c r="BQ23" s="35"/>
      <c r="BR23" s="35"/>
      <c r="BS23" s="35"/>
      <c r="BT23" s="35"/>
      <c r="BU23" s="35"/>
      <c r="BV23" s="35"/>
      <c r="BW23" s="35">
        <f t="shared" si="35"/>
        <v>0</v>
      </c>
      <c r="BX23" s="35"/>
      <c r="BY23" s="35">
        <f t="shared" si="17"/>
        <v>0</v>
      </c>
      <c r="BZ23" s="35"/>
    </row>
    <row r="24" spans="1:78" s="58" customFormat="1" ht="15.75" hidden="1" outlineLevel="4" thickBot="1" x14ac:dyDescent="0.25">
      <c r="A24" s="51"/>
      <c r="B24" s="52"/>
      <c r="C24" s="53"/>
      <c r="D24" s="34"/>
      <c r="E24" s="34"/>
      <c r="F24" s="34"/>
      <c r="G24" s="34">
        <f t="shared" si="1"/>
        <v>0</v>
      </c>
      <c r="H24" s="53" t="s">
        <v>26</v>
      </c>
      <c r="I24" s="34">
        <v>300</v>
      </c>
      <c r="J24" s="35">
        <v>300000000</v>
      </c>
      <c r="K24" s="35"/>
      <c r="L24" s="35"/>
      <c r="M24" s="35"/>
      <c r="N24" s="35"/>
      <c r="O24" s="35">
        <f t="shared" si="2"/>
        <v>300000000</v>
      </c>
      <c r="P24" s="36">
        <f t="shared" si="3"/>
        <v>300000000</v>
      </c>
      <c r="Q24" s="34">
        <v>500</v>
      </c>
      <c r="R24" s="35">
        <v>500000000</v>
      </c>
      <c r="S24" s="35"/>
      <c r="T24" s="35"/>
      <c r="U24" s="35"/>
      <c r="V24" s="35"/>
      <c r="W24" s="35">
        <f t="shared" si="4"/>
        <v>500000000</v>
      </c>
      <c r="X24" s="34">
        <v>500</v>
      </c>
      <c r="Y24" s="35"/>
      <c r="Z24" s="35"/>
      <c r="AA24" s="35"/>
      <c r="AB24" s="35"/>
      <c r="AC24" s="35"/>
      <c r="AD24" s="35">
        <f t="shared" si="30"/>
        <v>0</v>
      </c>
      <c r="AE24" s="35"/>
      <c r="AF24" s="35"/>
      <c r="AG24" s="35"/>
      <c r="AH24" s="35"/>
      <c r="AI24" s="35"/>
      <c r="AJ24" s="35"/>
      <c r="AK24" s="35"/>
      <c r="AL24" s="35"/>
      <c r="AM24" s="35">
        <f t="shared" si="31"/>
        <v>0</v>
      </c>
      <c r="AN24" s="35"/>
      <c r="AO24" s="35"/>
      <c r="AP24" s="35"/>
      <c r="AQ24" s="35"/>
      <c r="AR24" s="35"/>
      <c r="AS24" s="35"/>
      <c r="AT24" s="35"/>
      <c r="AU24" s="35"/>
      <c r="AV24" s="35">
        <f t="shared" si="32"/>
        <v>0</v>
      </c>
      <c r="AW24" s="35"/>
      <c r="AX24" s="35"/>
      <c r="AY24" s="35"/>
      <c r="AZ24" s="35"/>
      <c r="BA24" s="35"/>
      <c r="BB24" s="35"/>
      <c r="BC24" s="35"/>
      <c r="BD24" s="35"/>
      <c r="BE24" s="35">
        <f t="shared" si="33"/>
        <v>0</v>
      </c>
      <c r="BF24" s="35"/>
      <c r="BG24" s="35"/>
      <c r="BH24" s="35"/>
      <c r="BI24" s="35"/>
      <c r="BJ24" s="35"/>
      <c r="BK24" s="35"/>
      <c r="BL24" s="35"/>
      <c r="BM24" s="35"/>
      <c r="BN24" s="35">
        <f t="shared" si="34"/>
        <v>0</v>
      </c>
      <c r="BO24" s="35"/>
      <c r="BP24" s="35"/>
      <c r="BQ24" s="35"/>
      <c r="BR24" s="35"/>
      <c r="BS24" s="35"/>
      <c r="BT24" s="35"/>
      <c r="BU24" s="35"/>
      <c r="BV24" s="35"/>
      <c r="BW24" s="35">
        <f t="shared" si="35"/>
        <v>0</v>
      </c>
      <c r="BX24" s="35"/>
      <c r="BY24" s="35">
        <f t="shared" si="17"/>
        <v>0</v>
      </c>
      <c r="BZ24" s="35"/>
    </row>
    <row r="25" spans="1:78" ht="15.75" hidden="1" outlineLevel="4" thickBot="1" x14ac:dyDescent="0.25">
      <c r="A25" s="31"/>
      <c r="B25" s="32"/>
      <c r="C25" s="33"/>
      <c r="D25" s="34"/>
      <c r="E25" s="34"/>
      <c r="F25" s="34"/>
      <c r="G25" s="34">
        <f t="shared" si="1"/>
        <v>0</v>
      </c>
      <c r="H25" s="33" t="s">
        <v>27</v>
      </c>
      <c r="I25" s="34">
        <v>55</v>
      </c>
      <c r="J25" s="35">
        <v>88690000</v>
      </c>
      <c r="K25" s="35"/>
      <c r="L25" s="35"/>
      <c r="M25" s="35"/>
      <c r="N25" s="35"/>
      <c r="O25" s="35">
        <f t="shared" si="2"/>
        <v>88690000</v>
      </c>
      <c r="P25" s="36">
        <f t="shared" si="3"/>
        <v>88690000</v>
      </c>
      <c r="Q25" s="34">
        <v>55</v>
      </c>
      <c r="R25" s="35">
        <v>88690000</v>
      </c>
      <c r="S25" s="35"/>
      <c r="T25" s="35"/>
      <c r="U25" s="35"/>
      <c r="V25" s="35"/>
      <c r="W25" s="35">
        <f t="shared" si="4"/>
        <v>88690000</v>
      </c>
      <c r="X25" s="34">
        <v>55</v>
      </c>
      <c r="Y25" s="35"/>
      <c r="Z25" s="35"/>
      <c r="AA25" s="35"/>
      <c r="AB25" s="35"/>
      <c r="AC25" s="35"/>
      <c r="AD25" s="35">
        <f t="shared" si="30"/>
        <v>0</v>
      </c>
      <c r="AE25" s="35"/>
      <c r="AF25" s="35"/>
      <c r="AG25" s="35"/>
      <c r="AH25" s="35"/>
      <c r="AI25" s="35"/>
      <c r="AJ25" s="35"/>
      <c r="AK25" s="35"/>
      <c r="AL25" s="35"/>
      <c r="AM25" s="35">
        <f t="shared" si="31"/>
        <v>0</v>
      </c>
      <c r="AN25" s="35"/>
      <c r="AO25" s="35"/>
      <c r="AP25" s="35"/>
      <c r="AQ25" s="35"/>
      <c r="AR25" s="35"/>
      <c r="AS25" s="35"/>
      <c r="AT25" s="35"/>
      <c r="AU25" s="35"/>
      <c r="AV25" s="35">
        <f t="shared" si="32"/>
        <v>0</v>
      </c>
      <c r="AW25" s="35"/>
      <c r="AX25" s="35"/>
      <c r="AY25" s="35"/>
      <c r="AZ25" s="35"/>
      <c r="BA25" s="35"/>
      <c r="BB25" s="35"/>
      <c r="BC25" s="35"/>
      <c r="BD25" s="35"/>
      <c r="BE25" s="35">
        <f t="shared" si="33"/>
        <v>0</v>
      </c>
      <c r="BF25" s="35"/>
      <c r="BG25" s="35"/>
      <c r="BH25" s="35"/>
      <c r="BI25" s="35"/>
      <c r="BJ25" s="35"/>
      <c r="BK25" s="35"/>
      <c r="BL25" s="35"/>
      <c r="BM25" s="35"/>
      <c r="BN25" s="35">
        <f t="shared" si="34"/>
        <v>0</v>
      </c>
      <c r="BO25" s="35"/>
      <c r="BP25" s="35"/>
      <c r="BQ25" s="35"/>
      <c r="BR25" s="35"/>
      <c r="BS25" s="35"/>
      <c r="BT25" s="35"/>
      <c r="BU25" s="35"/>
      <c r="BV25" s="35"/>
      <c r="BW25" s="35">
        <f t="shared" si="35"/>
        <v>0</v>
      </c>
      <c r="BX25" s="35"/>
      <c r="BY25" s="35">
        <f t="shared" si="17"/>
        <v>0</v>
      </c>
      <c r="BZ25" s="35"/>
    </row>
    <row r="26" spans="1:78" ht="48" outlineLevel="1" thickBot="1" x14ac:dyDescent="0.25">
      <c r="A26" s="13" t="s">
        <v>31</v>
      </c>
      <c r="B26" s="14">
        <f t="shared" si="0"/>
        <v>7</v>
      </c>
      <c r="C26" s="15" t="s">
        <v>32</v>
      </c>
      <c r="D26" s="17">
        <f>SUM(D27,D32,D37,D48,D51)</f>
        <v>145575000</v>
      </c>
      <c r="E26" s="17">
        <f>SUM(E27,E32,E37,E48,E51)</f>
        <v>0</v>
      </c>
      <c r="F26" s="48"/>
      <c r="G26" s="17">
        <f t="shared" si="1"/>
        <v>145575000</v>
      </c>
      <c r="H26" s="15"/>
      <c r="I26" s="17"/>
      <c r="J26" s="16">
        <f>SUM(J27,J32,J37,J48,J51)</f>
        <v>178159000</v>
      </c>
      <c r="K26" s="16">
        <f>SUM(K27,K32,K37,K48,K51)</f>
        <v>0</v>
      </c>
      <c r="L26" s="16">
        <f>SUM(L27,L32,L37,L48,L51)</f>
        <v>0</v>
      </c>
      <c r="M26" s="16">
        <f>SUM(M27,M32,M37,M48,M51)</f>
        <v>0</v>
      </c>
      <c r="N26" s="16">
        <f>SUM(N27,N32,N37,N48,N51)</f>
        <v>0</v>
      </c>
      <c r="O26" s="16">
        <f t="shared" si="2"/>
        <v>178159000</v>
      </c>
      <c r="P26" s="18">
        <f t="shared" si="3"/>
        <v>32584000</v>
      </c>
      <c r="Q26" s="17"/>
      <c r="R26" s="16">
        <f>SUM(R27,R32,R37,R48,R51)</f>
        <v>178159000</v>
      </c>
      <c r="S26" s="16">
        <f>SUM(S27,S32,S37,S48,S51)</f>
        <v>0</v>
      </c>
      <c r="T26" s="16">
        <f>SUM(T27,T32,T37,T48,T51)</f>
        <v>0</v>
      </c>
      <c r="U26" s="16">
        <f>SUM(U27,U32,U37,U48,U51)</f>
        <v>0</v>
      </c>
      <c r="V26" s="16">
        <f>SUM(V27,V32,V37,V48,V51)</f>
        <v>0</v>
      </c>
      <c r="W26" s="16">
        <f t="shared" si="4"/>
        <v>178159000</v>
      </c>
      <c r="X26" s="17"/>
      <c r="Y26" s="16">
        <f>SUM(Y27,Y32,Y37,Y48,Y51)</f>
        <v>0</v>
      </c>
      <c r="Z26" s="16">
        <f>SUM(Z27,Z32,Z37,Z48,Z51)</f>
        <v>0</v>
      </c>
      <c r="AA26" s="16">
        <f>SUM(AA27,AA32,AA37,AA48,AA51)</f>
        <v>0</v>
      </c>
      <c r="AB26" s="16">
        <f>SUM(AB27,AB32,AB37,AB48,AB51)</f>
        <v>0</v>
      </c>
      <c r="AC26" s="16">
        <f>SUM(AC27,AC32,AC37,AC48,AC51)</f>
        <v>0</v>
      </c>
      <c r="AD26" s="16">
        <f t="shared" si="30"/>
        <v>0</v>
      </c>
      <c r="AE26" s="16">
        <f t="shared" ref="AE26:AL26" si="46">SUM(AE27,AE32,AE37,AE48,AE51)</f>
        <v>0</v>
      </c>
      <c r="AF26" s="16">
        <f t="shared" si="46"/>
        <v>0</v>
      </c>
      <c r="AG26" s="16">
        <f t="shared" si="46"/>
        <v>0</v>
      </c>
      <c r="AH26" s="16">
        <f t="shared" si="46"/>
        <v>0</v>
      </c>
      <c r="AI26" s="16">
        <f t="shared" si="46"/>
        <v>0</v>
      </c>
      <c r="AJ26" s="16">
        <f t="shared" si="46"/>
        <v>0</v>
      </c>
      <c r="AK26" s="16">
        <f t="shared" si="46"/>
        <v>0</v>
      </c>
      <c r="AL26" s="16">
        <f t="shared" si="46"/>
        <v>0</v>
      </c>
      <c r="AM26" s="16">
        <f t="shared" si="31"/>
        <v>0</v>
      </c>
      <c r="AN26" s="16">
        <f t="shared" ref="AN26:AU26" si="47">SUM(AN27,AN32,AN37,AN48,AN51)</f>
        <v>0</v>
      </c>
      <c r="AO26" s="16">
        <f t="shared" si="47"/>
        <v>0</v>
      </c>
      <c r="AP26" s="16">
        <f t="shared" si="47"/>
        <v>0</v>
      </c>
      <c r="AQ26" s="16">
        <f t="shared" si="47"/>
        <v>0</v>
      </c>
      <c r="AR26" s="16">
        <f t="shared" si="47"/>
        <v>0</v>
      </c>
      <c r="AS26" s="16">
        <f t="shared" si="47"/>
        <v>0</v>
      </c>
      <c r="AT26" s="16">
        <f t="shared" si="47"/>
        <v>0</v>
      </c>
      <c r="AU26" s="16">
        <f t="shared" si="47"/>
        <v>0</v>
      </c>
      <c r="AV26" s="16">
        <f t="shared" si="32"/>
        <v>0</v>
      </c>
      <c r="AW26" s="16">
        <f t="shared" ref="AW26:BD26" si="48">SUM(AW27,AW32,AW37,AW48,AW51)</f>
        <v>0</v>
      </c>
      <c r="AX26" s="16">
        <f t="shared" si="48"/>
        <v>0</v>
      </c>
      <c r="AY26" s="16">
        <f t="shared" si="48"/>
        <v>0</v>
      </c>
      <c r="AZ26" s="16">
        <f t="shared" si="48"/>
        <v>0</v>
      </c>
      <c r="BA26" s="16">
        <f t="shared" si="48"/>
        <v>0</v>
      </c>
      <c r="BB26" s="16">
        <f t="shared" si="48"/>
        <v>0</v>
      </c>
      <c r="BC26" s="16">
        <f t="shared" si="48"/>
        <v>0</v>
      </c>
      <c r="BD26" s="16">
        <f t="shared" si="48"/>
        <v>0</v>
      </c>
      <c r="BE26" s="16">
        <f t="shared" si="33"/>
        <v>0</v>
      </c>
      <c r="BF26" s="16">
        <f t="shared" ref="BF26:BM26" si="49">SUM(BF27,BF32,BF37,BF48,BF51)</f>
        <v>0</v>
      </c>
      <c r="BG26" s="16">
        <f t="shared" si="49"/>
        <v>0</v>
      </c>
      <c r="BH26" s="16">
        <f t="shared" si="49"/>
        <v>0</v>
      </c>
      <c r="BI26" s="16">
        <f t="shared" si="49"/>
        <v>0</v>
      </c>
      <c r="BJ26" s="16">
        <f t="shared" si="49"/>
        <v>0</v>
      </c>
      <c r="BK26" s="16">
        <f t="shared" si="49"/>
        <v>0</v>
      </c>
      <c r="BL26" s="16">
        <f t="shared" si="49"/>
        <v>0</v>
      </c>
      <c r="BM26" s="16">
        <f t="shared" si="49"/>
        <v>0</v>
      </c>
      <c r="BN26" s="16">
        <f t="shared" si="34"/>
        <v>0</v>
      </c>
      <c r="BO26" s="16">
        <f t="shared" ref="BO26:BV26" si="50">SUM(BO27,BO32,BO37,BO48,BO51)</f>
        <v>0</v>
      </c>
      <c r="BP26" s="16">
        <f t="shared" si="50"/>
        <v>0</v>
      </c>
      <c r="BQ26" s="16">
        <f t="shared" si="50"/>
        <v>0</v>
      </c>
      <c r="BR26" s="16">
        <f t="shared" si="50"/>
        <v>0</v>
      </c>
      <c r="BS26" s="16">
        <f t="shared" si="50"/>
        <v>0</v>
      </c>
      <c r="BT26" s="16">
        <f t="shared" si="50"/>
        <v>0</v>
      </c>
      <c r="BU26" s="16">
        <f t="shared" si="50"/>
        <v>0</v>
      </c>
      <c r="BV26" s="16">
        <f t="shared" si="50"/>
        <v>0</v>
      </c>
      <c r="BW26" s="16">
        <f t="shared" si="35"/>
        <v>0</v>
      </c>
      <c r="BX26" s="16">
        <f t="shared" ref="BX26" si="51">SUM(BX27,BX32,BX37,BX48,BX51)</f>
        <v>0</v>
      </c>
      <c r="BY26" s="16">
        <f t="shared" si="17"/>
        <v>0</v>
      </c>
      <c r="BZ26" s="16"/>
    </row>
    <row r="27" spans="1:78" ht="32.25" outlineLevel="2" thickBot="1" x14ac:dyDescent="0.25">
      <c r="A27" s="19" t="s">
        <v>33</v>
      </c>
      <c r="B27" s="20">
        <f t="shared" si="0"/>
        <v>12</v>
      </c>
      <c r="C27" s="38" t="s">
        <v>34</v>
      </c>
      <c r="D27" s="22">
        <f>SUM(D28,D30)</f>
        <v>5250000</v>
      </c>
      <c r="E27" s="22">
        <f>SUM(E28,E30)</f>
        <v>0</v>
      </c>
      <c r="F27" s="49"/>
      <c r="G27" s="22">
        <f t="shared" si="1"/>
        <v>5250000</v>
      </c>
      <c r="H27" s="38"/>
      <c r="I27" s="22"/>
      <c r="J27" s="21">
        <f>SUM(J28,J30)</f>
        <v>5250000</v>
      </c>
      <c r="K27" s="21">
        <f>SUM(K28,K30)</f>
        <v>0</v>
      </c>
      <c r="L27" s="21">
        <f>SUM(L28,L30)</f>
        <v>0</v>
      </c>
      <c r="M27" s="21">
        <f>SUM(M28,M30)</f>
        <v>0</v>
      </c>
      <c r="N27" s="21">
        <f>SUM(N28,N30)</f>
        <v>0</v>
      </c>
      <c r="O27" s="21">
        <f t="shared" si="2"/>
        <v>5250000</v>
      </c>
      <c r="P27" s="23">
        <f t="shared" si="3"/>
        <v>0</v>
      </c>
      <c r="Q27" s="22"/>
      <c r="R27" s="21">
        <f>SUM(R28,R30)</f>
        <v>5250000</v>
      </c>
      <c r="S27" s="21">
        <f>SUM(S28,S30)</f>
        <v>0</v>
      </c>
      <c r="T27" s="21">
        <f>SUM(T28,T30)</f>
        <v>0</v>
      </c>
      <c r="U27" s="21">
        <f>SUM(U28,U30)</f>
        <v>0</v>
      </c>
      <c r="V27" s="21">
        <f>SUM(V28,V30)</f>
        <v>0</v>
      </c>
      <c r="W27" s="21">
        <f t="shared" si="4"/>
        <v>5250000</v>
      </c>
      <c r="X27" s="22"/>
      <c r="Y27" s="21">
        <f>SUM(Y28,Y30)</f>
        <v>0</v>
      </c>
      <c r="Z27" s="21">
        <f>SUM(Z28,Z30)</f>
        <v>0</v>
      </c>
      <c r="AA27" s="21">
        <f>SUM(AA28,AA30)</f>
        <v>0</v>
      </c>
      <c r="AB27" s="21">
        <f>SUM(AB28,AB30)</f>
        <v>0</v>
      </c>
      <c r="AC27" s="21">
        <f>SUM(AC28,AC30)</f>
        <v>0</v>
      </c>
      <c r="AD27" s="21">
        <f t="shared" si="30"/>
        <v>0</v>
      </c>
      <c r="AE27" s="21">
        <f t="shared" ref="AE27:AL27" si="52">SUM(AE28,AE30)</f>
        <v>0</v>
      </c>
      <c r="AF27" s="21">
        <f t="shared" si="52"/>
        <v>0</v>
      </c>
      <c r="AG27" s="21">
        <f t="shared" si="52"/>
        <v>0</v>
      </c>
      <c r="AH27" s="21">
        <f t="shared" si="52"/>
        <v>0</v>
      </c>
      <c r="AI27" s="21">
        <f t="shared" si="52"/>
        <v>0</v>
      </c>
      <c r="AJ27" s="21">
        <f t="shared" si="52"/>
        <v>0</v>
      </c>
      <c r="AK27" s="21">
        <f t="shared" si="52"/>
        <v>0</v>
      </c>
      <c r="AL27" s="21">
        <f t="shared" si="52"/>
        <v>0</v>
      </c>
      <c r="AM27" s="21">
        <f t="shared" si="31"/>
        <v>0</v>
      </c>
      <c r="AN27" s="21">
        <f t="shared" ref="AN27:AU27" si="53">SUM(AN28,AN30)</f>
        <v>0</v>
      </c>
      <c r="AO27" s="21">
        <f t="shared" si="53"/>
        <v>0</v>
      </c>
      <c r="AP27" s="21">
        <f t="shared" si="53"/>
        <v>0</v>
      </c>
      <c r="AQ27" s="21">
        <f t="shared" si="53"/>
        <v>0</v>
      </c>
      <c r="AR27" s="21">
        <f t="shared" si="53"/>
        <v>0</v>
      </c>
      <c r="AS27" s="21">
        <f t="shared" si="53"/>
        <v>0</v>
      </c>
      <c r="AT27" s="21">
        <f t="shared" si="53"/>
        <v>0</v>
      </c>
      <c r="AU27" s="21">
        <f t="shared" si="53"/>
        <v>0</v>
      </c>
      <c r="AV27" s="21">
        <f t="shared" si="32"/>
        <v>0</v>
      </c>
      <c r="AW27" s="21">
        <f t="shared" ref="AW27:BD27" si="54">SUM(AW28,AW30)</f>
        <v>0</v>
      </c>
      <c r="AX27" s="21">
        <f t="shared" si="54"/>
        <v>0</v>
      </c>
      <c r="AY27" s="21">
        <f t="shared" si="54"/>
        <v>0</v>
      </c>
      <c r="AZ27" s="21">
        <f t="shared" si="54"/>
        <v>0</v>
      </c>
      <c r="BA27" s="21">
        <f t="shared" si="54"/>
        <v>0</v>
      </c>
      <c r="BB27" s="21">
        <f t="shared" si="54"/>
        <v>0</v>
      </c>
      <c r="BC27" s="21">
        <f t="shared" si="54"/>
        <v>0</v>
      </c>
      <c r="BD27" s="21">
        <f t="shared" si="54"/>
        <v>0</v>
      </c>
      <c r="BE27" s="21">
        <f t="shared" si="33"/>
        <v>0</v>
      </c>
      <c r="BF27" s="21">
        <f t="shared" ref="BF27:BM27" si="55">SUM(BF28,BF30)</f>
        <v>0</v>
      </c>
      <c r="BG27" s="21">
        <f t="shared" si="55"/>
        <v>0</v>
      </c>
      <c r="BH27" s="21">
        <f t="shared" si="55"/>
        <v>0</v>
      </c>
      <c r="BI27" s="21">
        <f t="shared" si="55"/>
        <v>0</v>
      </c>
      <c r="BJ27" s="21">
        <f t="shared" si="55"/>
        <v>0</v>
      </c>
      <c r="BK27" s="21">
        <f t="shared" si="55"/>
        <v>0</v>
      </c>
      <c r="BL27" s="21">
        <f t="shared" si="55"/>
        <v>0</v>
      </c>
      <c r="BM27" s="21">
        <f t="shared" si="55"/>
        <v>0</v>
      </c>
      <c r="BN27" s="21">
        <f t="shared" si="34"/>
        <v>0</v>
      </c>
      <c r="BO27" s="21">
        <f t="shared" ref="BO27:BV27" si="56">SUM(BO28,BO30)</f>
        <v>0</v>
      </c>
      <c r="BP27" s="21">
        <f t="shared" si="56"/>
        <v>0</v>
      </c>
      <c r="BQ27" s="21">
        <f t="shared" si="56"/>
        <v>0</v>
      </c>
      <c r="BR27" s="21">
        <f t="shared" si="56"/>
        <v>0</v>
      </c>
      <c r="BS27" s="21">
        <f t="shared" si="56"/>
        <v>0</v>
      </c>
      <c r="BT27" s="21">
        <f t="shared" si="56"/>
        <v>0</v>
      </c>
      <c r="BU27" s="21">
        <f t="shared" si="56"/>
        <v>0</v>
      </c>
      <c r="BV27" s="21">
        <f t="shared" si="56"/>
        <v>0</v>
      </c>
      <c r="BW27" s="21">
        <f t="shared" si="35"/>
        <v>0</v>
      </c>
      <c r="BX27" s="21">
        <f t="shared" ref="BX27" si="57">SUM(BX28,BX30)</f>
        <v>0</v>
      </c>
      <c r="BY27" s="21">
        <f t="shared" si="17"/>
        <v>0</v>
      </c>
      <c r="BZ27" s="21"/>
    </row>
    <row r="28" spans="1:78" ht="32.25" outlineLevel="3" collapsed="1" thickBot="1" x14ac:dyDescent="0.25">
      <c r="A28" s="24" t="s">
        <v>35</v>
      </c>
      <c r="B28" s="25">
        <f t="shared" si="0"/>
        <v>15</v>
      </c>
      <c r="C28" s="26" t="s">
        <v>36</v>
      </c>
      <c r="D28" s="28">
        <v>2250000</v>
      </c>
      <c r="E28" s="28"/>
      <c r="F28" s="50"/>
      <c r="G28" s="28">
        <f t="shared" si="1"/>
        <v>2250000</v>
      </c>
      <c r="H28" s="26"/>
      <c r="I28" s="28"/>
      <c r="J28" s="29">
        <f>SUM(J29)</f>
        <v>2250000</v>
      </c>
      <c r="K28" s="29">
        <f>SUM(K29)</f>
        <v>0</v>
      </c>
      <c r="L28" s="29">
        <f>SUM(L29)</f>
        <v>0</v>
      </c>
      <c r="M28" s="29">
        <f>SUM(M29)</f>
        <v>0</v>
      </c>
      <c r="N28" s="29">
        <f>SUM(N29)</f>
        <v>0</v>
      </c>
      <c r="O28" s="29">
        <f t="shared" si="2"/>
        <v>2250000</v>
      </c>
      <c r="P28" s="30">
        <f t="shared" si="3"/>
        <v>0</v>
      </c>
      <c r="Q28" s="28"/>
      <c r="R28" s="29">
        <f>SUM(R29)</f>
        <v>2250000</v>
      </c>
      <c r="S28" s="29">
        <f>SUM(S29)</f>
        <v>0</v>
      </c>
      <c r="T28" s="29">
        <f>SUM(T29)</f>
        <v>0</v>
      </c>
      <c r="U28" s="29">
        <f>SUM(U29)</f>
        <v>0</v>
      </c>
      <c r="V28" s="29">
        <f>SUM(V29)</f>
        <v>0</v>
      </c>
      <c r="W28" s="29">
        <f t="shared" si="4"/>
        <v>2250000</v>
      </c>
      <c r="X28" s="28"/>
      <c r="Y28" s="29">
        <v>0</v>
      </c>
      <c r="Z28" s="29">
        <f>SUM(Z29)</f>
        <v>0</v>
      </c>
      <c r="AA28" s="29">
        <f>SUM(AA29)</f>
        <v>0</v>
      </c>
      <c r="AB28" s="29">
        <f>SUM(AB29)</f>
        <v>0</v>
      </c>
      <c r="AC28" s="29">
        <f>SUM(AC29)</f>
        <v>0</v>
      </c>
      <c r="AD28" s="29">
        <f t="shared" si="30"/>
        <v>0</v>
      </c>
      <c r="AE28" s="29">
        <v>0</v>
      </c>
      <c r="AF28" s="29">
        <f t="shared" ref="AF28:AL28" si="58">SUM(AF29)</f>
        <v>0</v>
      </c>
      <c r="AG28" s="29">
        <f t="shared" si="58"/>
        <v>0</v>
      </c>
      <c r="AH28" s="29">
        <f t="shared" si="58"/>
        <v>0</v>
      </c>
      <c r="AI28" s="29">
        <f t="shared" si="58"/>
        <v>0</v>
      </c>
      <c r="AJ28" s="29">
        <f t="shared" si="58"/>
        <v>0</v>
      </c>
      <c r="AK28" s="29">
        <f t="shared" si="58"/>
        <v>0</v>
      </c>
      <c r="AL28" s="29">
        <f t="shared" si="58"/>
        <v>0</v>
      </c>
      <c r="AM28" s="29">
        <f t="shared" si="31"/>
        <v>0</v>
      </c>
      <c r="AN28" s="29">
        <v>0</v>
      </c>
      <c r="AO28" s="29">
        <f t="shared" ref="AO28:AU28" si="59">SUM(AO29)</f>
        <v>0</v>
      </c>
      <c r="AP28" s="29">
        <f t="shared" si="59"/>
        <v>0</v>
      </c>
      <c r="AQ28" s="29">
        <f t="shared" si="59"/>
        <v>0</v>
      </c>
      <c r="AR28" s="29">
        <f t="shared" si="59"/>
        <v>0</v>
      </c>
      <c r="AS28" s="29">
        <f t="shared" si="59"/>
        <v>0</v>
      </c>
      <c r="AT28" s="29">
        <f t="shared" si="59"/>
        <v>0</v>
      </c>
      <c r="AU28" s="29">
        <f t="shared" si="59"/>
        <v>0</v>
      </c>
      <c r="AV28" s="29">
        <f t="shared" si="32"/>
        <v>0</v>
      </c>
      <c r="AW28" s="29">
        <v>0</v>
      </c>
      <c r="AX28" s="29">
        <f t="shared" ref="AX28:BD28" si="60">SUM(AX29)</f>
        <v>0</v>
      </c>
      <c r="AY28" s="29">
        <f t="shared" si="60"/>
        <v>0</v>
      </c>
      <c r="AZ28" s="29">
        <f t="shared" si="60"/>
        <v>0</v>
      </c>
      <c r="BA28" s="29">
        <f t="shared" si="60"/>
        <v>0</v>
      </c>
      <c r="BB28" s="29">
        <f t="shared" si="60"/>
        <v>0</v>
      </c>
      <c r="BC28" s="29">
        <f t="shared" si="60"/>
        <v>0</v>
      </c>
      <c r="BD28" s="29">
        <f t="shared" si="60"/>
        <v>0</v>
      </c>
      <c r="BE28" s="29">
        <f t="shared" si="33"/>
        <v>0</v>
      </c>
      <c r="BF28" s="29">
        <v>0</v>
      </c>
      <c r="BG28" s="29">
        <f t="shared" ref="BG28:BM28" si="61">SUM(BG29)</f>
        <v>0</v>
      </c>
      <c r="BH28" s="29">
        <f t="shared" si="61"/>
        <v>0</v>
      </c>
      <c r="BI28" s="29">
        <f t="shared" si="61"/>
        <v>0</v>
      </c>
      <c r="BJ28" s="29">
        <f t="shared" si="61"/>
        <v>0</v>
      </c>
      <c r="BK28" s="29">
        <f t="shared" si="61"/>
        <v>0</v>
      </c>
      <c r="BL28" s="29">
        <f t="shared" si="61"/>
        <v>0</v>
      </c>
      <c r="BM28" s="29">
        <f t="shared" si="61"/>
        <v>0</v>
      </c>
      <c r="BN28" s="29">
        <f t="shared" si="34"/>
        <v>0</v>
      </c>
      <c r="BO28" s="29">
        <v>0</v>
      </c>
      <c r="BP28" s="29">
        <f t="shared" ref="BP28:BV28" si="62">SUM(BP29)</f>
        <v>0</v>
      </c>
      <c r="BQ28" s="29">
        <f t="shared" si="62"/>
        <v>0</v>
      </c>
      <c r="BR28" s="29">
        <f t="shared" si="62"/>
        <v>0</v>
      </c>
      <c r="BS28" s="29">
        <f t="shared" si="62"/>
        <v>0</v>
      </c>
      <c r="BT28" s="29">
        <f t="shared" si="62"/>
        <v>0</v>
      </c>
      <c r="BU28" s="29">
        <f t="shared" si="62"/>
        <v>0</v>
      </c>
      <c r="BV28" s="29">
        <f t="shared" si="62"/>
        <v>0</v>
      </c>
      <c r="BW28" s="29">
        <f t="shared" si="35"/>
        <v>0</v>
      </c>
      <c r="BX28" s="29">
        <f>BW28</f>
        <v>0</v>
      </c>
      <c r="BY28" s="29">
        <f t="shared" si="17"/>
        <v>0</v>
      </c>
      <c r="BZ28" s="29"/>
    </row>
    <row r="29" spans="1:78" ht="15.75" hidden="1" outlineLevel="4" thickBot="1" x14ac:dyDescent="0.25">
      <c r="A29" s="31"/>
      <c r="B29" s="32">
        <f t="shared" si="0"/>
        <v>0</v>
      </c>
      <c r="C29" s="33"/>
      <c r="D29" s="34"/>
      <c r="E29" s="34"/>
      <c r="F29" s="34"/>
      <c r="G29" s="34">
        <f t="shared" si="1"/>
        <v>0</v>
      </c>
      <c r="H29" s="33" t="s">
        <v>30</v>
      </c>
      <c r="I29" s="34">
        <v>2</v>
      </c>
      <c r="J29" s="35">
        <v>2250000</v>
      </c>
      <c r="K29" s="35"/>
      <c r="L29" s="35"/>
      <c r="M29" s="35"/>
      <c r="N29" s="35"/>
      <c r="O29" s="35">
        <f t="shared" si="2"/>
        <v>2250000</v>
      </c>
      <c r="P29" s="36">
        <f t="shared" si="3"/>
        <v>2250000</v>
      </c>
      <c r="Q29" s="34">
        <v>2</v>
      </c>
      <c r="R29" s="35">
        <v>2250000</v>
      </c>
      <c r="S29" s="35"/>
      <c r="T29" s="35"/>
      <c r="U29" s="35"/>
      <c r="V29" s="35"/>
      <c r="W29" s="35">
        <f t="shared" si="4"/>
        <v>2250000</v>
      </c>
      <c r="X29" s="34">
        <v>2</v>
      </c>
      <c r="Y29" s="35"/>
      <c r="Z29" s="35"/>
      <c r="AA29" s="35"/>
      <c r="AB29" s="35"/>
      <c r="AC29" s="35"/>
      <c r="AD29" s="35">
        <f t="shared" si="30"/>
        <v>0</v>
      </c>
      <c r="AE29" s="35"/>
      <c r="AF29" s="35"/>
      <c r="AG29" s="35"/>
      <c r="AH29" s="35"/>
      <c r="AI29" s="35"/>
      <c r="AJ29" s="35"/>
      <c r="AK29" s="35"/>
      <c r="AL29" s="35"/>
      <c r="AM29" s="35">
        <f t="shared" si="31"/>
        <v>0</v>
      </c>
      <c r="AN29" s="35"/>
      <c r="AO29" s="35"/>
      <c r="AP29" s="35"/>
      <c r="AQ29" s="35"/>
      <c r="AR29" s="35"/>
      <c r="AS29" s="35"/>
      <c r="AT29" s="35"/>
      <c r="AU29" s="35"/>
      <c r="AV29" s="35">
        <f t="shared" si="32"/>
        <v>0</v>
      </c>
      <c r="AW29" s="35"/>
      <c r="AX29" s="35"/>
      <c r="AY29" s="35"/>
      <c r="AZ29" s="35"/>
      <c r="BA29" s="35"/>
      <c r="BB29" s="35"/>
      <c r="BC29" s="35"/>
      <c r="BD29" s="35"/>
      <c r="BE29" s="35">
        <f t="shared" si="33"/>
        <v>0</v>
      </c>
      <c r="BF29" s="35"/>
      <c r="BG29" s="35"/>
      <c r="BH29" s="35"/>
      <c r="BI29" s="35"/>
      <c r="BJ29" s="35"/>
      <c r="BK29" s="35"/>
      <c r="BL29" s="35"/>
      <c r="BM29" s="35"/>
      <c r="BN29" s="35">
        <f t="shared" si="34"/>
        <v>0</v>
      </c>
      <c r="BO29" s="35"/>
      <c r="BP29" s="35"/>
      <c r="BQ29" s="35"/>
      <c r="BR29" s="35"/>
      <c r="BS29" s="35"/>
      <c r="BT29" s="35"/>
      <c r="BU29" s="35"/>
      <c r="BV29" s="35"/>
      <c r="BW29" s="35">
        <f t="shared" si="35"/>
        <v>0</v>
      </c>
      <c r="BX29" s="35"/>
      <c r="BY29" s="35">
        <f t="shared" si="17"/>
        <v>0</v>
      </c>
      <c r="BZ29" s="35"/>
    </row>
    <row r="30" spans="1:78" ht="16.5" outlineLevel="3" collapsed="1" thickBot="1" x14ac:dyDescent="0.25">
      <c r="A30" s="24" t="s">
        <v>37</v>
      </c>
      <c r="B30" s="25">
        <f t="shared" si="0"/>
        <v>15</v>
      </c>
      <c r="C30" s="26" t="s">
        <v>38</v>
      </c>
      <c r="D30" s="28">
        <v>3000000</v>
      </c>
      <c r="E30" s="28"/>
      <c r="F30" s="50"/>
      <c r="G30" s="28">
        <f t="shared" si="1"/>
        <v>3000000</v>
      </c>
      <c r="H30" s="26"/>
      <c r="I30" s="28"/>
      <c r="J30" s="29">
        <f>SUM(J31)</f>
        <v>3000000</v>
      </c>
      <c r="K30" s="29">
        <f>SUM(K31)</f>
        <v>0</v>
      </c>
      <c r="L30" s="29">
        <f>SUM(L31)</f>
        <v>0</v>
      </c>
      <c r="M30" s="29">
        <f>SUM(M31)</f>
        <v>0</v>
      </c>
      <c r="N30" s="29">
        <f>SUM(N31)</f>
        <v>0</v>
      </c>
      <c r="O30" s="29">
        <f t="shared" si="2"/>
        <v>3000000</v>
      </c>
      <c r="P30" s="30">
        <f t="shared" si="3"/>
        <v>0</v>
      </c>
      <c r="Q30" s="28"/>
      <c r="R30" s="29">
        <f>SUM(R31)</f>
        <v>3000000</v>
      </c>
      <c r="S30" s="29">
        <f>SUM(S31)</f>
        <v>0</v>
      </c>
      <c r="T30" s="29">
        <f>SUM(T31)</f>
        <v>0</v>
      </c>
      <c r="U30" s="29">
        <f>SUM(U31)</f>
        <v>0</v>
      </c>
      <c r="V30" s="29">
        <f>SUM(V31)</f>
        <v>0</v>
      </c>
      <c r="W30" s="29">
        <f t="shared" si="4"/>
        <v>3000000</v>
      </c>
      <c r="X30" s="28"/>
      <c r="Y30" s="29">
        <v>0</v>
      </c>
      <c r="Z30" s="29">
        <f>SUM(Z31)</f>
        <v>0</v>
      </c>
      <c r="AA30" s="29">
        <f>SUM(AA31)</f>
        <v>0</v>
      </c>
      <c r="AB30" s="29">
        <f>SUM(AB31)</f>
        <v>0</v>
      </c>
      <c r="AC30" s="29">
        <f>SUM(AC31)</f>
        <v>0</v>
      </c>
      <c r="AD30" s="29">
        <f t="shared" si="30"/>
        <v>0</v>
      </c>
      <c r="AE30" s="29">
        <v>0</v>
      </c>
      <c r="AF30" s="29">
        <f t="shared" ref="AF30:AL30" si="63">SUM(AF31)</f>
        <v>0</v>
      </c>
      <c r="AG30" s="29">
        <f t="shared" si="63"/>
        <v>0</v>
      </c>
      <c r="AH30" s="29">
        <f t="shared" si="63"/>
        <v>0</v>
      </c>
      <c r="AI30" s="29">
        <f t="shared" si="63"/>
        <v>0</v>
      </c>
      <c r="AJ30" s="29">
        <f t="shared" si="63"/>
        <v>0</v>
      </c>
      <c r="AK30" s="29">
        <f t="shared" si="63"/>
        <v>0</v>
      </c>
      <c r="AL30" s="29">
        <f t="shared" si="63"/>
        <v>0</v>
      </c>
      <c r="AM30" s="29">
        <f t="shared" si="31"/>
        <v>0</v>
      </c>
      <c r="AN30" s="29">
        <v>0</v>
      </c>
      <c r="AO30" s="29">
        <f t="shared" ref="AO30:AU30" si="64">SUM(AO31)</f>
        <v>0</v>
      </c>
      <c r="AP30" s="29">
        <f t="shared" si="64"/>
        <v>0</v>
      </c>
      <c r="AQ30" s="29">
        <f t="shared" si="64"/>
        <v>0</v>
      </c>
      <c r="AR30" s="29">
        <f t="shared" si="64"/>
        <v>0</v>
      </c>
      <c r="AS30" s="29">
        <f t="shared" si="64"/>
        <v>0</v>
      </c>
      <c r="AT30" s="29">
        <f t="shared" si="64"/>
        <v>0</v>
      </c>
      <c r="AU30" s="29">
        <f t="shared" si="64"/>
        <v>0</v>
      </c>
      <c r="AV30" s="29">
        <f t="shared" si="32"/>
        <v>0</v>
      </c>
      <c r="AW30" s="29">
        <v>0</v>
      </c>
      <c r="AX30" s="29">
        <f t="shared" ref="AX30:BD30" si="65">SUM(AX31)</f>
        <v>0</v>
      </c>
      <c r="AY30" s="29">
        <f t="shared" si="65"/>
        <v>0</v>
      </c>
      <c r="AZ30" s="29">
        <f t="shared" si="65"/>
        <v>0</v>
      </c>
      <c r="BA30" s="29">
        <f t="shared" si="65"/>
        <v>0</v>
      </c>
      <c r="BB30" s="29">
        <f t="shared" si="65"/>
        <v>0</v>
      </c>
      <c r="BC30" s="29">
        <f t="shared" si="65"/>
        <v>0</v>
      </c>
      <c r="BD30" s="29">
        <f t="shared" si="65"/>
        <v>0</v>
      </c>
      <c r="BE30" s="29">
        <f t="shared" si="33"/>
        <v>0</v>
      </c>
      <c r="BF30" s="29">
        <v>0</v>
      </c>
      <c r="BG30" s="29">
        <f t="shared" ref="BG30:BM30" si="66">SUM(BG31)</f>
        <v>0</v>
      </c>
      <c r="BH30" s="29">
        <f t="shared" si="66"/>
        <v>0</v>
      </c>
      <c r="BI30" s="29">
        <f t="shared" si="66"/>
        <v>0</v>
      </c>
      <c r="BJ30" s="29">
        <f t="shared" si="66"/>
        <v>0</v>
      </c>
      <c r="BK30" s="29">
        <f t="shared" si="66"/>
        <v>0</v>
      </c>
      <c r="BL30" s="29">
        <f t="shared" si="66"/>
        <v>0</v>
      </c>
      <c r="BM30" s="29">
        <f t="shared" si="66"/>
        <v>0</v>
      </c>
      <c r="BN30" s="29">
        <f t="shared" si="34"/>
        <v>0</v>
      </c>
      <c r="BO30" s="29">
        <v>0</v>
      </c>
      <c r="BP30" s="29">
        <f t="shared" ref="BP30:BV30" si="67">SUM(BP31)</f>
        <v>0</v>
      </c>
      <c r="BQ30" s="29">
        <f t="shared" si="67"/>
        <v>0</v>
      </c>
      <c r="BR30" s="29">
        <f t="shared" si="67"/>
        <v>0</v>
      </c>
      <c r="BS30" s="29">
        <f t="shared" si="67"/>
        <v>0</v>
      </c>
      <c r="BT30" s="29">
        <f t="shared" si="67"/>
        <v>0</v>
      </c>
      <c r="BU30" s="29">
        <f t="shared" si="67"/>
        <v>0</v>
      </c>
      <c r="BV30" s="29">
        <f t="shared" si="67"/>
        <v>0</v>
      </c>
      <c r="BW30" s="29">
        <f t="shared" si="35"/>
        <v>0</v>
      </c>
      <c r="BX30" s="29">
        <f>BW30</f>
        <v>0</v>
      </c>
      <c r="BY30" s="29">
        <f t="shared" si="17"/>
        <v>0</v>
      </c>
      <c r="BZ30" s="29"/>
    </row>
    <row r="31" spans="1:78" ht="15.75" hidden="1" outlineLevel="4" thickBot="1" x14ac:dyDescent="0.25">
      <c r="A31" s="31"/>
      <c r="B31" s="32">
        <f t="shared" si="0"/>
        <v>0</v>
      </c>
      <c r="C31" s="33"/>
      <c r="D31" s="34"/>
      <c r="E31" s="34"/>
      <c r="F31" s="34"/>
      <c r="G31" s="34">
        <f t="shared" si="1"/>
        <v>0</v>
      </c>
      <c r="H31" s="33" t="s">
        <v>30</v>
      </c>
      <c r="I31" s="34">
        <v>4</v>
      </c>
      <c r="J31" s="35">
        <v>3000000</v>
      </c>
      <c r="K31" s="35"/>
      <c r="L31" s="35"/>
      <c r="M31" s="35"/>
      <c r="N31" s="35"/>
      <c r="O31" s="35">
        <f t="shared" si="2"/>
        <v>3000000</v>
      </c>
      <c r="P31" s="36">
        <f t="shared" si="3"/>
        <v>3000000</v>
      </c>
      <c r="Q31" s="34">
        <v>4</v>
      </c>
      <c r="R31" s="35">
        <v>3000000</v>
      </c>
      <c r="S31" s="35"/>
      <c r="T31" s="35"/>
      <c r="U31" s="35"/>
      <c r="V31" s="35"/>
      <c r="W31" s="35">
        <f t="shared" si="4"/>
        <v>3000000</v>
      </c>
      <c r="X31" s="34">
        <v>4</v>
      </c>
      <c r="Y31" s="35"/>
      <c r="Z31" s="35"/>
      <c r="AA31" s="35"/>
      <c r="AB31" s="35"/>
      <c r="AC31" s="35"/>
      <c r="AD31" s="35">
        <f t="shared" si="30"/>
        <v>0</v>
      </c>
      <c r="AE31" s="35"/>
      <c r="AF31" s="35"/>
      <c r="AG31" s="35"/>
      <c r="AH31" s="35"/>
      <c r="AI31" s="35"/>
      <c r="AJ31" s="35"/>
      <c r="AK31" s="35"/>
      <c r="AL31" s="35"/>
      <c r="AM31" s="35">
        <f t="shared" si="31"/>
        <v>0</v>
      </c>
      <c r="AN31" s="35"/>
      <c r="AO31" s="35"/>
      <c r="AP31" s="35"/>
      <c r="AQ31" s="35"/>
      <c r="AR31" s="35"/>
      <c r="AS31" s="35"/>
      <c r="AT31" s="35"/>
      <c r="AU31" s="35"/>
      <c r="AV31" s="35">
        <f t="shared" si="32"/>
        <v>0</v>
      </c>
      <c r="AW31" s="35"/>
      <c r="AX31" s="35"/>
      <c r="AY31" s="35"/>
      <c r="AZ31" s="35"/>
      <c r="BA31" s="35"/>
      <c r="BB31" s="35"/>
      <c r="BC31" s="35"/>
      <c r="BD31" s="35"/>
      <c r="BE31" s="35">
        <f t="shared" si="33"/>
        <v>0</v>
      </c>
      <c r="BF31" s="35"/>
      <c r="BG31" s="35"/>
      <c r="BH31" s="35"/>
      <c r="BI31" s="35"/>
      <c r="BJ31" s="35"/>
      <c r="BK31" s="35"/>
      <c r="BL31" s="35"/>
      <c r="BM31" s="35"/>
      <c r="BN31" s="35">
        <f t="shared" si="34"/>
        <v>0</v>
      </c>
      <c r="BO31" s="35"/>
      <c r="BP31" s="35"/>
      <c r="BQ31" s="35"/>
      <c r="BR31" s="35"/>
      <c r="BS31" s="35"/>
      <c r="BT31" s="35"/>
      <c r="BU31" s="35"/>
      <c r="BV31" s="35"/>
      <c r="BW31" s="35">
        <f t="shared" si="35"/>
        <v>0</v>
      </c>
      <c r="BX31" s="35"/>
      <c r="BY31" s="35">
        <f t="shared" si="17"/>
        <v>0</v>
      </c>
      <c r="BZ31" s="35"/>
    </row>
    <row r="32" spans="1:78" ht="16.5" outlineLevel="2" thickBot="1" x14ac:dyDescent="0.25">
      <c r="A32" s="19" t="s">
        <v>40</v>
      </c>
      <c r="B32" s="20">
        <f t="shared" si="0"/>
        <v>12</v>
      </c>
      <c r="C32" s="38" t="s">
        <v>41</v>
      </c>
      <c r="D32" s="22">
        <f>SUM(D33,D35)</f>
        <v>24250000</v>
      </c>
      <c r="E32" s="22">
        <f>SUM(E33,E35)</f>
        <v>0</v>
      </c>
      <c r="F32" s="49"/>
      <c r="G32" s="22">
        <f t="shared" si="1"/>
        <v>24250000</v>
      </c>
      <c r="H32" s="38"/>
      <c r="I32" s="22"/>
      <c r="J32" s="21">
        <f>SUM(J33,J35)</f>
        <v>24250000</v>
      </c>
      <c r="K32" s="21">
        <f>SUM(K33,K35)</f>
        <v>0</v>
      </c>
      <c r="L32" s="21">
        <f>SUM(L33,L35)</f>
        <v>0</v>
      </c>
      <c r="M32" s="21">
        <f>SUM(M33,M35)</f>
        <v>0</v>
      </c>
      <c r="N32" s="21">
        <f>SUM(N33,N35)</f>
        <v>0</v>
      </c>
      <c r="O32" s="21">
        <f t="shared" si="2"/>
        <v>24250000</v>
      </c>
      <c r="P32" s="23">
        <f t="shared" si="3"/>
        <v>0</v>
      </c>
      <c r="Q32" s="22"/>
      <c r="R32" s="21">
        <f>SUM(R33,R35)</f>
        <v>24250000</v>
      </c>
      <c r="S32" s="21">
        <f>SUM(S33,S35)</f>
        <v>0</v>
      </c>
      <c r="T32" s="21">
        <f>SUM(T33,T35)</f>
        <v>0</v>
      </c>
      <c r="U32" s="21">
        <f>SUM(U33,U35)</f>
        <v>0</v>
      </c>
      <c r="V32" s="21">
        <f>SUM(V33,V35)</f>
        <v>0</v>
      </c>
      <c r="W32" s="21">
        <f t="shared" si="4"/>
        <v>24250000</v>
      </c>
      <c r="X32" s="22"/>
      <c r="Y32" s="21">
        <f>SUM(Y33,Y35)</f>
        <v>0</v>
      </c>
      <c r="Z32" s="21">
        <f>SUM(Z33,Z35)</f>
        <v>0</v>
      </c>
      <c r="AA32" s="21">
        <f>SUM(AA33,AA35)</f>
        <v>0</v>
      </c>
      <c r="AB32" s="21">
        <f>SUM(AB33,AB35)</f>
        <v>0</v>
      </c>
      <c r="AC32" s="21">
        <f>SUM(AC33,AC35)</f>
        <v>0</v>
      </c>
      <c r="AD32" s="21">
        <f t="shared" si="30"/>
        <v>0</v>
      </c>
      <c r="AE32" s="21">
        <f t="shared" ref="AE32:AL32" si="68">SUM(AE33,AE35)</f>
        <v>0</v>
      </c>
      <c r="AF32" s="21">
        <f t="shared" si="68"/>
        <v>0</v>
      </c>
      <c r="AG32" s="21">
        <f t="shared" si="68"/>
        <v>0</v>
      </c>
      <c r="AH32" s="21">
        <f t="shared" si="68"/>
        <v>0</v>
      </c>
      <c r="AI32" s="21">
        <f t="shared" si="68"/>
        <v>0</v>
      </c>
      <c r="AJ32" s="21">
        <f t="shared" si="68"/>
        <v>0</v>
      </c>
      <c r="AK32" s="21">
        <f t="shared" si="68"/>
        <v>0</v>
      </c>
      <c r="AL32" s="21">
        <f t="shared" si="68"/>
        <v>0</v>
      </c>
      <c r="AM32" s="21">
        <f t="shared" si="31"/>
        <v>0</v>
      </c>
      <c r="AN32" s="21">
        <f t="shared" ref="AN32:AU32" si="69">SUM(AN33,AN35)</f>
        <v>0</v>
      </c>
      <c r="AO32" s="21">
        <f t="shared" si="69"/>
        <v>0</v>
      </c>
      <c r="AP32" s="21">
        <f t="shared" si="69"/>
        <v>0</v>
      </c>
      <c r="AQ32" s="21">
        <f t="shared" si="69"/>
        <v>0</v>
      </c>
      <c r="AR32" s="21">
        <f t="shared" si="69"/>
        <v>0</v>
      </c>
      <c r="AS32" s="21">
        <f t="shared" si="69"/>
        <v>0</v>
      </c>
      <c r="AT32" s="21">
        <f t="shared" si="69"/>
        <v>0</v>
      </c>
      <c r="AU32" s="21">
        <f t="shared" si="69"/>
        <v>0</v>
      </c>
      <c r="AV32" s="21">
        <f t="shared" si="32"/>
        <v>0</v>
      </c>
      <c r="AW32" s="21">
        <f t="shared" ref="AW32:BD32" si="70">SUM(AW33,AW35)</f>
        <v>0</v>
      </c>
      <c r="AX32" s="21">
        <f t="shared" si="70"/>
        <v>0</v>
      </c>
      <c r="AY32" s="21">
        <f t="shared" si="70"/>
        <v>0</v>
      </c>
      <c r="AZ32" s="21">
        <f t="shared" si="70"/>
        <v>0</v>
      </c>
      <c r="BA32" s="21">
        <f t="shared" si="70"/>
        <v>0</v>
      </c>
      <c r="BB32" s="21">
        <f t="shared" si="70"/>
        <v>0</v>
      </c>
      <c r="BC32" s="21">
        <f t="shared" si="70"/>
        <v>0</v>
      </c>
      <c r="BD32" s="21">
        <f t="shared" si="70"/>
        <v>0</v>
      </c>
      <c r="BE32" s="21">
        <f t="shared" si="33"/>
        <v>0</v>
      </c>
      <c r="BF32" s="21">
        <f t="shared" ref="BF32:BM32" si="71">SUM(BF33,BF35)</f>
        <v>0</v>
      </c>
      <c r="BG32" s="21">
        <f t="shared" si="71"/>
        <v>0</v>
      </c>
      <c r="BH32" s="21">
        <f t="shared" si="71"/>
        <v>0</v>
      </c>
      <c r="BI32" s="21">
        <f t="shared" si="71"/>
        <v>0</v>
      </c>
      <c r="BJ32" s="21">
        <f t="shared" si="71"/>
        <v>0</v>
      </c>
      <c r="BK32" s="21">
        <f t="shared" si="71"/>
        <v>0</v>
      </c>
      <c r="BL32" s="21">
        <f t="shared" si="71"/>
        <v>0</v>
      </c>
      <c r="BM32" s="21">
        <f t="shared" si="71"/>
        <v>0</v>
      </c>
      <c r="BN32" s="21">
        <f t="shared" si="34"/>
        <v>0</v>
      </c>
      <c r="BO32" s="21">
        <f t="shared" ref="BO32:BV32" si="72">SUM(BO33,BO35)</f>
        <v>0</v>
      </c>
      <c r="BP32" s="21">
        <f t="shared" si="72"/>
        <v>0</v>
      </c>
      <c r="BQ32" s="21">
        <f t="shared" si="72"/>
        <v>0</v>
      </c>
      <c r="BR32" s="21">
        <f t="shared" si="72"/>
        <v>0</v>
      </c>
      <c r="BS32" s="21">
        <f t="shared" si="72"/>
        <v>0</v>
      </c>
      <c r="BT32" s="21">
        <f t="shared" si="72"/>
        <v>0</v>
      </c>
      <c r="BU32" s="21">
        <f t="shared" si="72"/>
        <v>0</v>
      </c>
      <c r="BV32" s="21">
        <f t="shared" si="72"/>
        <v>0</v>
      </c>
      <c r="BW32" s="21">
        <f t="shared" si="35"/>
        <v>0</v>
      </c>
      <c r="BX32" s="21">
        <f t="shared" ref="BX32" si="73">SUM(BX33,BX35)</f>
        <v>0</v>
      </c>
      <c r="BY32" s="21">
        <f t="shared" si="17"/>
        <v>0</v>
      </c>
      <c r="BZ32" s="21"/>
    </row>
    <row r="33" spans="1:78" ht="32.25" outlineLevel="3" collapsed="1" thickBot="1" x14ac:dyDescent="0.25">
      <c r="A33" s="24" t="s">
        <v>42</v>
      </c>
      <c r="B33" s="25">
        <f t="shared" si="0"/>
        <v>15</v>
      </c>
      <c r="C33" s="26" t="s">
        <v>43</v>
      </c>
      <c r="D33" s="28">
        <v>22000000</v>
      </c>
      <c r="E33" s="28"/>
      <c r="F33" s="50"/>
      <c r="G33" s="28">
        <f t="shared" si="1"/>
        <v>22000000</v>
      </c>
      <c r="H33" s="26"/>
      <c r="I33" s="28"/>
      <c r="J33" s="29">
        <f>SUM(J34)</f>
        <v>22000000</v>
      </c>
      <c r="K33" s="29">
        <f>SUM(K34)</f>
        <v>0</v>
      </c>
      <c r="L33" s="29">
        <f>SUM(L34)</f>
        <v>0</v>
      </c>
      <c r="M33" s="29">
        <f>SUM(M34)</f>
        <v>0</v>
      </c>
      <c r="N33" s="29">
        <f>SUM(N34)</f>
        <v>0</v>
      </c>
      <c r="O33" s="29">
        <f t="shared" si="2"/>
        <v>22000000</v>
      </c>
      <c r="P33" s="30">
        <f t="shared" si="3"/>
        <v>0</v>
      </c>
      <c r="Q33" s="28"/>
      <c r="R33" s="29">
        <f>SUM(R34)</f>
        <v>22000000</v>
      </c>
      <c r="S33" s="29">
        <f>SUM(S34)</f>
        <v>0</v>
      </c>
      <c r="T33" s="29">
        <f>SUM(T34)</f>
        <v>0</v>
      </c>
      <c r="U33" s="29">
        <f>SUM(U34)</f>
        <v>0</v>
      </c>
      <c r="V33" s="29">
        <f>SUM(V34)</f>
        <v>0</v>
      </c>
      <c r="W33" s="29">
        <f t="shared" si="4"/>
        <v>22000000</v>
      </c>
      <c r="X33" s="28"/>
      <c r="Y33" s="29">
        <v>0</v>
      </c>
      <c r="Z33" s="29">
        <f>SUM(Z34)</f>
        <v>0</v>
      </c>
      <c r="AA33" s="29">
        <f>SUM(AA34)</f>
        <v>0</v>
      </c>
      <c r="AB33" s="29">
        <f>SUM(AB34)</f>
        <v>0</v>
      </c>
      <c r="AC33" s="29">
        <f>SUM(AC34)</f>
        <v>0</v>
      </c>
      <c r="AD33" s="29">
        <f t="shared" si="30"/>
        <v>0</v>
      </c>
      <c r="AE33" s="29">
        <v>0</v>
      </c>
      <c r="AF33" s="29">
        <f t="shared" ref="AF33:AL33" si="74">SUM(AF34)</f>
        <v>0</v>
      </c>
      <c r="AG33" s="29">
        <f t="shared" si="74"/>
        <v>0</v>
      </c>
      <c r="AH33" s="29">
        <f t="shared" si="74"/>
        <v>0</v>
      </c>
      <c r="AI33" s="29">
        <f t="shared" si="74"/>
        <v>0</v>
      </c>
      <c r="AJ33" s="29">
        <f t="shared" si="74"/>
        <v>0</v>
      </c>
      <c r="AK33" s="29">
        <f t="shared" si="74"/>
        <v>0</v>
      </c>
      <c r="AL33" s="29">
        <f t="shared" si="74"/>
        <v>0</v>
      </c>
      <c r="AM33" s="29">
        <f t="shared" si="31"/>
        <v>0</v>
      </c>
      <c r="AN33" s="29">
        <v>0</v>
      </c>
      <c r="AO33" s="29">
        <f t="shared" ref="AO33:AU33" si="75">SUM(AO34)</f>
        <v>0</v>
      </c>
      <c r="AP33" s="29">
        <f t="shared" si="75"/>
        <v>0</v>
      </c>
      <c r="AQ33" s="29">
        <f t="shared" si="75"/>
        <v>0</v>
      </c>
      <c r="AR33" s="29">
        <f t="shared" si="75"/>
        <v>0</v>
      </c>
      <c r="AS33" s="29">
        <f t="shared" si="75"/>
        <v>0</v>
      </c>
      <c r="AT33" s="29">
        <f t="shared" si="75"/>
        <v>0</v>
      </c>
      <c r="AU33" s="29">
        <f t="shared" si="75"/>
        <v>0</v>
      </c>
      <c r="AV33" s="29">
        <f t="shared" si="32"/>
        <v>0</v>
      </c>
      <c r="AW33" s="29">
        <v>0</v>
      </c>
      <c r="AX33" s="29">
        <f t="shared" ref="AX33:BD33" si="76">SUM(AX34)</f>
        <v>0</v>
      </c>
      <c r="AY33" s="29">
        <f t="shared" si="76"/>
        <v>0</v>
      </c>
      <c r="AZ33" s="29">
        <f t="shared" si="76"/>
        <v>0</v>
      </c>
      <c r="BA33" s="29">
        <f t="shared" si="76"/>
        <v>0</v>
      </c>
      <c r="BB33" s="29">
        <f t="shared" si="76"/>
        <v>0</v>
      </c>
      <c r="BC33" s="29">
        <f t="shared" si="76"/>
        <v>0</v>
      </c>
      <c r="BD33" s="29">
        <f t="shared" si="76"/>
        <v>0</v>
      </c>
      <c r="BE33" s="29">
        <f t="shared" si="33"/>
        <v>0</v>
      </c>
      <c r="BF33" s="29">
        <v>0</v>
      </c>
      <c r="BG33" s="29">
        <f t="shared" ref="BG33:BM33" si="77">SUM(BG34)</f>
        <v>0</v>
      </c>
      <c r="BH33" s="29">
        <f t="shared" si="77"/>
        <v>0</v>
      </c>
      <c r="BI33" s="29">
        <f t="shared" si="77"/>
        <v>0</v>
      </c>
      <c r="BJ33" s="29">
        <f t="shared" si="77"/>
        <v>0</v>
      </c>
      <c r="BK33" s="29">
        <f t="shared" si="77"/>
        <v>0</v>
      </c>
      <c r="BL33" s="29">
        <f t="shared" si="77"/>
        <v>0</v>
      </c>
      <c r="BM33" s="29">
        <f t="shared" si="77"/>
        <v>0</v>
      </c>
      <c r="BN33" s="29">
        <f t="shared" si="34"/>
        <v>0</v>
      </c>
      <c r="BO33" s="29">
        <v>0</v>
      </c>
      <c r="BP33" s="29">
        <f t="shared" ref="BP33:BV33" si="78">SUM(BP34)</f>
        <v>0</v>
      </c>
      <c r="BQ33" s="29">
        <f t="shared" si="78"/>
        <v>0</v>
      </c>
      <c r="BR33" s="29">
        <f t="shared" si="78"/>
        <v>0</v>
      </c>
      <c r="BS33" s="29">
        <f t="shared" si="78"/>
        <v>0</v>
      </c>
      <c r="BT33" s="29">
        <f t="shared" si="78"/>
        <v>0</v>
      </c>
      <c r="BU33" s="29">
        <f t="shared" si="78"/>
        <v>0</v>
      </c>
      <c r="BV33" s="29">
        <f t="shared" si="78"/>
        <v>0</v>
      </c>
      <c r="BW33" s="29">
        <f t="shared" si="35"/>
        <v>0</v>
      </c>
      <c r="BX33" s="29">
        <f>BW33</f>
        <v>0</v>
      </c>
      <c r="BY33" s="29">
        <f t="shared" si="17"/>
        <v>0</v>
      </c>
      <c r="BZ33" s="29"/>
    </row>
    <row r="34" spans="1:78" ht="15.75" hidden="1" outlineLevel="4" thickBot="1" x14ac:dyDescent="0.25">
      <c r="A34" s="31"/>
      <c r="B34" s="32">
        <f t="shared" si="0"/>
        <v>0</v>
      </c>
      <c r="C34" s="33"/>
      <c r="D34" s="34"/>
      <c r="E34" s="34"/>
      <c r="F34" s="34"/>
      <c r="G34" s="34">
        <f t="shared" ref="G34:G53" si="79">D34-E34</f>
        <v>0</v>
      </c>
      <c r="H34" s="33" t="s">
        <v>39</v>
      </c>
      <c r="I34" s="34">
        <v>12</v>
      </c>
      <c r="J34" s="35">
        <v>22000000</v>
      </c>
      <c r="K34" s="35"/>
      <c r="L34" s="35"/>
      <c r="M34" s="35"/>
      <c r="N34" s="35"/>
      <c r="O34" s="35">
        <f t="shared" si="2"/>
        <v>22000000</v>
      </c>
      <c r="P34" s="36">
        <f t="shared" ref="P34:P53" si="80">O34-D34</f>
        <v>22000000</v>
      </c>
      <c r="Q34" s="34">
        <v>12</v>
      </c>
      <c r="R34" s="35">
        <v>22000000</v>
      </c>
      <c r="S34" s="35"/>
      <c r="T34" s="35"/>
      <c r="U34" s="35"/>
      <c r="V34" s="35"/>
      <c r="W34" s="35">
        <f t="shared" si="4"/>
        <v>22000000</v>
      </c>
      <c r="X34" s="34">
        <v>12</v>
      </c>
      <c r="Y34" s="35"/>
      <c r="Z34" s="35"/>
      <c r="AA34" s="35"/>
      <c r="AB34" s="35"/>
      <c r="AC34" s="35"/>
      <c r="AD34" s="35">
        <f t="shared" si="30"/>
        <v>0</v>
      </c>
      <c r="AE34" s="35"/>
      <c r="AF34" s="35"/>
      <c r="AG34" s="35"/>
      <c r="AH34" s="35"/>
      <c r="AI34" s="35"/>
      <c r="AJ34" s="35"/>
      <c r="AK34" s="35"/>
      <c r="AL34" s="35"/>
      <c r="AM34" s="35">
        <f t="shared" si="31"/>
        <v>0</v>
      </c>
      <c r="AN34" s="35"/>
      <c r="AO34" s="35"/>
      <c r="AP34" s="35"/>
      <c r="AQ34" s="35"/>
      <c r="AR34" s="35"/>
      <c r="AS34" s="35"/>
      <c r="AT34" s="35"/>
      <c r="AU34" s="35"/>
      <c r="AV34" s="35">
        <f t="shared" si="32"/>
        <v>0</v>
      </c>
      <c r="AW34" s="35"/>
      <c r="AX34" s="35"/>
      <c r="AY34" s="35"/>
      <c r="AZ34" s="35"/>
      <c r="BA34" s="35"/>
      <c r="BB34" s="35"/>
      <c r="BC34" s="35"/>
      <c r="BD34" s="35"/>
      <c r="BE34" s="35">
        <f t="shared" si="33"/>
        <v>0</v>
      </c>
      <c r="BF34" s="35"/>
      <c r="BG34" s="35"/>
      <c r="BH34" s="35"/>
      <c r="BI34" s="35"/>
      <c r="BJ34" s="35"/>
      <c r="BK34" s="35"/>
      <c r="BL34" s="35"/>
      <c r="BM34" s="35"/>
      <c r="BN34" s="35">
        <f t="shared" si="34"/>
        <v>0</v>
      </c>
      <c r="BO34" s="35"/>
      <c r="BP34" s="35"/>
      <c r="BQ34" s="35"/>
      <c r="BR34" s="35"/>
      <c r="BS34" s="35"/>
      <c r="BT34" s="35"/>
      <c r="BU34" s="35"/>
      <c r="BV34" s="35"/>
      <c r="BW34" s="35">
        <f t="shared" si="35"/>
        <v>0</v>
      </c>
      <c r="BX34" s="35"/>
      <c r="BY34" s="35">
        <f t="shared" si="17"/>
        <v>0</v>
      </c>
      <c r="BZ34" s="35"/>
    </row>
    <row r="35" spans="1:78" ht="32.25" outlineLevel="3" collapsed="1" thickBot="1" x14ac:dyDescent="0.25">
      <c r="A35" s="24" t="s">
        <v>44</v>
      </c>
      <c r="B35" s="25">
        <f t="shared" si="0"/>
        <v>15</v>
      </c>
      <c r="C35" s="26" t="s">
        <v>45</v>
      </c>
      <c r="D35" s="28">
        <v>2250000</v>
      </c>
      <c r="E35" s="28"/>
      <c r="F35" s="50"/>
      <c r="G35" s="28">
        <f t="shared" si="79"/>
        <v>2250000</v>
      </c>
      <c r="H35" s="26"/>
      <c r="I35" s="28"/>
      <c r="J35" s="29">
        <f>SUM(J36)</f>
        <v>2250000</v>
      </c>
      <c r="K35" s="29">
        <f>SUM(K36)</f>
        <v>0</v>
      </c>
      <c r="L35" s="29">
        <f>SUM(L36)</f>
        <v>0</v>
      </c>
      <c r="M35" s="29">
        <f>SUM(M36)</f>
        <v>0</v>
      </c>
      <c r="N35" s="29">
        <f>SUM(N36)</f>
        <v>0</v>
      </c>
      <c r="O35" s="29">
        <f t="shared" si="2"/>
        <v>2250000</v>
      </c>
      <c r="P35" s="30">
        <f t="shared" si="80"/>
        <v>0</v>
      </c>
      <c r="Q35" s="28"/>
      <c r="R35" s="29">
        <f>SUM(R36)</f>
        <v>2250000</v>
      </c>
      <c r="S35" s="29">
        <f>SUM(S36)</f>
        <v>0</v>
      </c>
      <c r="T35" s="29">
        <f>SUM(T36)</f>
        <v>0</v>
      </c>
      <c r="U35" s="29">
        <f>SUM(U36)</f>
        <v>0</v>
      </c>
      <c r="V35" s="29">
        <f>SUM(V36)</f>
        <v>0</v>
      </c>
      <c r="W35" s="29">
        <f t="shared" si="4"/>
        <v>2250000</v>
      </c>
      <c r="X35" s="28"/>
      <c r="Y35" s="29">
        <v>0</v>
      </c>
      <c r="Z35" s="29">
        <f>SUM(Z36)</f>
        <v>0</v>
      </c>
      <c r="AA35" s="29">
        <f>SUM(AA36)</f>
        <v>0</v>
      </c>
      <c r="AB35" s="29">
        <f>SUM(AB36)</f>
        <v>0</v>
      </c>
      <c r="AC35" s="29">
        <f>SUM(AC36)</f>
        <v>0</v>
      </c>
      <c r="AD35" s="29">
        <f t="shared" si="30"/>
        <v>0</v>
      </c>
      <c r="AE35" s="29">
        <v>0</v>
      </c>
      <c r="AF35" s="29">
        <f t="shared" ref="AF35:AL35" si="81">SUM(AF36)</f>
        <v>0</v>
      </c>
      <c r="AG35" s="29">
        <f t="shared" si="81"/>
        <v>0</v>
      </c>
      <c r="AH35" s="29">
        <f t="shared" si="81"/>
        <v>0</v>
      </c>
      <c r="AI35" s="29">
        <f t="shared" si="81"/>
        <v>0</v>
      </c>
      <c r="AJ35" s="29">
        <f t="shared" si="81"/>
        <v>0</v>
      </c>
      <c r="AK35" s="29">
        <f t="shared" si="81"/>
        <v>0</v>
      </c>
      <c r="AL35" s="29">
        <f t="shared" si="81"/>
        <v>0</v>
      </c>
      <c r="AM35" s="29">
        <f t="shared" si="31"/>
        <v>0</v>
      </c>
      <c r="AN35" s="29">
        <v>0</v>
      </c>
      <c r="AO35" s="29">
        <f t="shared" ref="AO35:AU35" si="82">SUM(AO36)</f>
        <v>0</v>
      </c>
      <c r="AP35" s="29">
        <f t="shared" si="82"/>
        <v>0</v>
      </c>
      <c r="AQ35" s="29">
        <f t="shared" si="82"/>
        <v>0</v>
      </c>
      <c r="AR35" s="29">
        <f t="shared" si="82"/>
        <v>0</v>
      </c>
      <c r="AS35" s="29">
        <f t="shared" si="82"/>
        <v>0</v>
      </c>
      <c r="AT35" s="29">
        <f t="shared" si="82"/>
        <v>0</v>
      </c>
      <c r="AU35" s="29">
        <f t="shared" si="82"/>
        <v>0</v>
      </c>
      <c r="AV35" s="29">
        <f t="shared" si="32"/>
        <v>0</v>
      </c>
      <c r="AW35" s="29">
        <v>0</v>
      </c>
      <c r="AX35" s="29">
        <f t="shared" ref="AX35:BD35" si="83">SUM(AX36)</f>
        <v>0</v>
      </c>
      <c r="AY35" s="29">
        <f t="shared" si="83"/>
        <v>0</v>
      </c>
      <c r="AZ35" s="29">
        <f t="shared" si="83"/>
        <v>0</v>
      </c>
      <c r="BA35" s="29">
        <f t="shared" si="83"/>
        <v>0</v>
      </c>
      <c r="BB35" s="29">
        <f t="shared" si="83"/>
        <v>0</v>
      </c>
      <c r="BC35" s="29">
        <f t="shared" si="83"/>
        <v>0</v>
      </c>
      <c r="BD35" s="29">
        <f t="shared" si="83"/>
        <v>0</v>
      </c>
      <c r="BE35" s="29">
        <f t="shared" si="33"/>
        <v>0</v>
      </c>
      <c r="BF35" s="29">
        <v>0</v>
      </c>
      <c r="BG35" s="29">
        <f t="shared" ref="BG35:BM35" si="84">SUM(BG36)</f>
        <v>0</v>
      </c>
      <c r="BH35" s="29">
        <f t="shared" si="84"/>
        <v>0</v>
      </c>
      <c r="BI35" s="29">
        <f t="shared" si="84"/>
        <v>0</v>
      </c>
      <c r="BJ35" s="29">
        <f t="shared" si="84"/>
        <v>0</v>
      </c>
      <c r="BK35" s="29">
        <f t="shared" si="84"/>
        <v>0</v>
      </c>
      <c r="BL35" s="29">
        <f t="shared" si="84"/>
        <v>0</v>
      </c>
      <c r="BM35" s="29">
        <f t="shared" si="84"/>
        <v>0</v>
      </c>
      <c r="BN35" s="29">
        <f t="shared" si="34"/>
        <v>0</v>
      </c>
      <c r="BO35" s="29">
        <v>0</v>
      </c>
      <c r="BP35" s="29">
        <f t="shared" ref="BP35:BV35" si="85">SUM(BP36)</f>
        <v>0</v>
      </c>
      <c r="BQ35" s="29">
        <f t="shared" si="85"/>
        <v>0</v>
      </c>
      <c r="BR35" s="29">
        <f t="shared" si="85"/>
        <v>0</v>
      </c>
      <c r="BS35" s="29">
        <f t="shared" si="85"/>
        <v>0</v>
      </c>
      <c r="BT35" s="29">
        <f t="shared" si="85"/>
        <v>0</v>
      </c>
      <c r="BU35" s="29">
        <f t="shared" si="85"/>
        <v>0</v>
      </c>
      <c r="BV35" s="29">
        <f t="shared" si="85"/>
        <v>0</v>
      </c>
      <c r="BW35" s="29">
        <f t="shared" si="35"/>
        <v>0</v>
      </c>
      <c r="BX35" s="29">
        <f>BW35</f>
        <v>0</v>
      </c>
      <c r="BY35" s="29">
        <f t="shared" si="17"/>
        <v>0</v>
      </c>
      <c r="BZ35" s="29"/>
    </row>
    <row r="36" spans="1:78" ht="15.75" hidden="1" outlineLevel="4" thickBot="1" x14ac:dyDescent="0.25">
      <c r="A36" s="31"/>
      <c r="B36" s="32">
        <f t="shared" si="0"/>
        <v>0</v>
      </c>
      <c r="C36" s="33"/>
      <c r="D36" s="34"/>
      <c r="E36" s="34"/>
      <c r="F36" s="34"/>
      <c r="G36" s="34">
        <f t="shared" si="79"/>
        <v>0</v>
      </c>
      <c r="H36" s="33" t="s">
        <v>30</v>
      </c>
      <c r="I36" s="34">
        <v>1</v>
      </c>
      <c r="J36" s="35">
        <v>2250000</v>
      </c>
      <c r="K36" s="35"/>
      <c r="L36" s="35"/>
      <c r="M36" s="35"/>
      <c r="N36" s="35"/>
      <c r="O36" s="35">
        <f t="shared" si="2"/>
        <v>2250000</v>
      </c>
      <c r="P36" s="36">
        <f t="shared" si="80"/>
        <v>2250000</v>
      </c>
      <c r="Q36" s="34">
        <v>1</v>
      </c>
      <c r="R36" s="35">
        <v>2250000</v>
      </c>
      <c r="S36" s="35"/>
      <c r="T36" s="35"/>
      <c r="U36" s="35"/>
      <c r="V36" s="35"/>
      <c r="W36" s="35">
        <f t="shared" si="4"/>
        <v>2250000</v>
      </c>
      <c r="X36" s="34">
        <v>1</v>
      </c>
      <c r="Y36" s="35"/>
      <c r="Z36" s="35"/>
      <c r="AA36" s="35"/>
      <c r="AB36" s="35"/>
      <c r="AC36" s="35"/>
      <c r="AD36" s="35">
        <f t="shared" si="30"/>
        <v>0</v>
      </c>
      <c r="AE36" s="35"/>
      <c r="AF36" s="35"/>
      <c r="AG36" s="35"/>
      <c r="AH36" s="35"/>
      <c r="AI36" s="35"/>
      <c r="AJ36" s="35"/>
      <c r="AK36" s="35"/>
      <c r="AL36" s="35"/>
      <c r="AM36" s="35">
        <f t="shared" si="31"/>
        <v>0</v>
      </c>
      <c r="AN36" s="35"/>
      <c r="AO36" s="35"/>
      <c r="AP36" s="35"/>
      <c r="AQ36" s="35"/>
      <c r="AR36" s="35"/>
      <c r="AS36" s="35"/>
      <c r="AT36" s="35"/>
      <c r="AU36" s="35"/>
      <c r="AV36" s="35">
        <f t="shared" si="32"/>
        <v>0</v>
      </c>
      <c r="AW36" s="35"/>
      <c r="AX36" s="35"/>
      <c r="AY36" s="35"/>
      <c r="AZ36" s="35"/>
      <c r="BA36" s="35"/>
      <c r="BB36" s="35"/>
      <c r="BC36" s="35"/>
      <c r="BD36" s="35"/>
      <c r="BE36" s="35">
        <f t="shared" si="33"/>
        <v>0</v>
      </c>
      <c r="BF36" s="35"/>
      <c r="BG36" s="35"/>
      <c r="BH36" s="35"/>
      <c r="BI36" s="35"/>
      <c r="BJ36" s="35"/>
      <c r="BK36" s="35"/>
      <c r="BL36" s="35"/>
      <c r="BM36" s="35"/>
      <c r="BN36" s="35">
        <f t="shared" si="34"/>
        <v>0</v>
      </c>
      <c r="BO36" s="35"/>
      <c r="BP36" s="35"/>
      <c r="BQ36" s="35"/>
      <c r="BR36" s="35"/>
      <c r="BS36" s="35"/>
      <c r="BT36" s="35"/>
      <c r="BU36" s="35"/>
      <c r="BV36" s="35"/>
      <c r="BW36" s="35">
        <f t="shared" si="35"/>
        <v>0</v>
      </c>
      <c r="BX36" s="35"/>
      <c r="BY36" s="35">
        <f t="shared" si="17"/>
        <v>0</v>
      </c>
      <c r="BZ36" s="35"/>
    </row>
    <row r="37" spans="1:78" ht="16.5" outlineLevel="2" thickBot="1" x14ac:dyDescent="0.25">
      <c r="A37" s="19" t="s">
        <v>47</v>
      </c>
      <c r="B37" s="20">
        <f t="shared" ref="B37:B53" si="86">LEN(A37)</f>
        <v>12</v>
      </c>
      <c r="C37" s="38" t="s">
        <v>48</v>
      </c>
      <c r="D37" s="22">
        <f>SUM(D38,D40,D42,D44,D46)</f>
        <v>110275000</v>
      </c>
      <c r="E37" s="22">
        <f>SUM(E38,E40,E42,E44,E46)</f>
        <v>0</v>
      </c>
      <c r="F37" s="49"/>
      <c r="G37" s="22">
        <f t="shared" si="79"/>
        <v>110275000</v>
      </c>
      <c r="H37" s="38"/>
      <c r="I37" s="22"/>
      <c r="J37" s="21">
        <f>SUM(J38,J40,J42,J44,J46)</f>
        <v>142859000</v>
      </c>
      <c r="K37" s="21">
        <f>SUM(K38,K40,K42,K44,K46)</f>
        <v>0</v>
      </c>
      <c r="L37" s="21">
        <f>SUM(L38,L40,L42,L44,L46)</f>
        <v>0</v>
      </c>
      <c r="M37" s="21">
        <f>SUM(M38,M40,M42,M44,M46)</f>
        <v>0</v>
      </c>
      <c r="N37" s="21">
        <f>SUM(N38,N40,N42,N44,N46)</f>
        <v>0</v>
      </c>
      <c r="O37" s="21">
        <f t="shared" si="2"/>
        <v>142859000</v>
      </c>
      <c r="P37" s="23">
        <f t="shared" si="80"/>
        <v>32584000</v>
      </c>
      <c r="Q37" s="22"/>
      <c r="R37" s="21">
        <f>SUM(R38,R40,R42,R44,R46)</f>
        <v>142859000</v>
      </c>
      <c r="S37" s="21">
        <f>SUM(S38,S40,S42,S44,S46)</f>
        <v>0</v>
      </c>
      <c r="T37" s="21">
        <f>SUM(T38,T40,T42,T44,T46)</f>
        <v>0</v>
      </c>
      <c r="U37" s="21">
        <f>SUM(U38,U40,U42,U44,U46)</f>
        <v>0</v>
      </c>
      <c r="V37" s="21">
        <f>SUM(V38,V40,V42,V44,V46)</f>
        <v>0</v>
      </c>
      <c r="W37" s="21">
        <f t="shared" si="4"/>
        <v>142859000</v>
      </c>
      <c r="X37" s="22"/>
      <c r="Y37" s="21">
        <f>SUM(Y38,Y40,Y42,Y44,Y46)</f>
        <v>0</v>
      </c>
      <c r="Z37" s="21">
        <f>SUM(Z38,Z40,Z42,Z44,Z46)</f>
        <v>0</v>
      </c>
      <c r="AA37" s="21">
        <f>SUM(AA38,AA40,AA42,AA44,AA46)</f>
        <v>0</v>
      </c>
      <c r="AB37" s="21">
        <f>SUM(AB38,AB40,AB42,AB44,AB46)</f>
        <v>0</v>
      </c>
      <c r="AC37" s="21">
        <f>SUM(AC38,AC40,AC42,AC44,AC46)</f>
        <v>0</v>
      </c>
      <c r="AD37" s="21">
        <f t="shared" si="30"/>
        <v>0</v>
      </c>
      <c r="AE37" s="21">
        <f t="shared" ref="AE37:AL37" si="87">SUM(AE38,AE40,AE42,AE44,AE46)</f>
        <v>0</v>
      </c>
      <c r="AF37" s="21">
        <f t="shared" si="87"/>
        <v>0</v>
      </c>
      <c r="AG37" s="21">
        <f t="shared" si="87"/>
        <v>0</v>
      </c>
      <c r="AH37" s="21">
        <f t="shared" si="87"/>
        <v>0</v>
      </c>
      <c r="AI37" s="21">
        <f t="shared" si="87"/>
        <v>0</v>
      </c>
      <c r="AJ37" s="21">
        <f t="shared" si="87"/>
        <v>0</v>
      </c>
      <c r="AK37" s="21">
        <f t="shared" si="87"/>
        <v>0</v>
      </c>
      <c r="AL37" s="21">
        <f t="shared" si="87"/>
        <v>0</v>
      </c>
      <c r="AM37" s="21">
        <f t="shared" si="31"/>
        <v>0</v>
      </c>
      <c r="AN37" s="21">
        <f t="shared" ref="AN37:AU37" si="88">SUM(AN38,AN40,AN42,AN44,AN46)</f>
        <v>0</v>
      </c>
      <c r="AO37" s="21">
        <f t="shared" si="88"/>
        <v>0</v>
      </c>
      <c r="AP37" s="21">
        <f t="shared" si="88"/>
        <v>0</v>
      </c>
      <c r="AQ37" s="21">
        <f t="shared" si="88"/>
        <v>0</v>
      </c>
      <c r="AR37" s="21">
        <f t="shared" si="88"/>
        <v>0</v>
      </c>
      <c r="AS37" s="21">
        <f t="shared" si="88"/>
        <v>0</v>
      </c>
      <c r="AT37" s="21">
        <f t="shared" si="88"/>
        <v>0</v>
      </c>
      <c r="AU37" s="21">
        <f t="shared" si="88"/>
        <v>0</v>
      </c>
      <c r="AV37" s="21">
        <f t="shared" si="32"/>
        <v>0</v>
      </c>
      <c r="AW37" s="21">
        <f t="shared" ref="AW37:BD37" si="89">SUM(AW38,AW40,AW42,AW44,AW46)</f>
        <v>0</v>
      </c>
      <c r="AX37" s="21">
        <f t="shared" si="89"/>
        <v>0</v>
      </c>
      <c r="AY37" s="21">
        <f t="shared" si="89"/>
        <v>0</v>
      </c>
      <c r="AZ37" s="21">
        <f t="shared" si="89"/>
        <v>0</v>
      </c>
      <c r="BA37" s="21">
        <f t="shared" si="89"/>
        <v>0</v>
      </c>
      <c r="BB37" s="21">
        <f t="shared" si="89"/>
        <v>0</v>
      </c>
      <c r="BC37" s="21">
        <f t="shared" si="89"/>
        <v>0</v>
      </c>
      <c r="BD37" s="21">
        <f t="shared" si="89"/>
        <v>0</v>
      </c>
      <c r="BE37" s="21">
        <f t="shared" si="33"/>
        <v>0</v>
      </c>
      <c r="BF37" s="21">
        <f t="shared" ref="BF37:BM37" si="90">SUM(BF38,BF40,BF42,BF44,BF46)</f>
        <v>0</v>
      </c>
      <c r="BG37" s="21">
        <f t="shared" si="90"/>
        <v>0</v>
      </c>
      <c r="BH37" s="21">
        <f t="shared" si="90"/>
        <v>0</v>
      </c>
      <c r="BI37" s="21">
        <f t="shared" si="90"/>
        <v>0</v>
      </c>
      <c r="BJ37" s="21">
        <f t="shared" si="90"/>
        <v>0</v>
      </c>
      <c r="BK37" s="21">
        <f t="shared" si="90"/>
        <v>0</v>
      </c>
      <c r="BL37" s="21">
        <f t="shared" si="90"/>
        <v>0</v>
      </c>
      <c r="BM37" s="21">
        <f t="shared" si="90"/>
        <v>0</v>
      </c>
      <c r="BN37" s="21">
        <f t="shared" si="34"/>
        <v>0</v>
      </c>
      <c r="BO37" s="21">
        <f t="shared" ref="BO37:BV37" si="91">SUM(BO38,BO40,BO42,BO44,BO46)</f>
        <v>0</v>
      </c>
      <c r="BP37" s="21">
        <f t="shared" si="91"/>
        <v>0</v>
      </c>
      <c r="BQ37" s="21">
        <f t="shared" si="91"/>
        <v>0</v>
      </c>
      <c r="BR37" s="21">
        <f t="shared" si="91"/>
        <v>0</v>
      </c>
      <c r="BS37" s="21">
        <f t="shared" si="91"/>
        <v>0</v>
      </c>
      <c r="BT37" s="21">
        <f t="shared" si="91"/>
        <v>0</v>
      </c>
      <c r="BU37" s="21">
        <f t="shared" si="91"/>
        <v>0</v>
      </c>
      <c r="BV37" s="21">
        <f t="shared" si="91"/>
        <v>0</v>
      </c>
      <c r="BW37" s="21">
        <f t="shared" si="35"/>
        <v>0</v>
      </c>
      <c r="BX37" s="21">
        <f t="shared" ref="BX37" si="92">SUM(BX38,BX40,BX42,BX44,BX46)</f>
        <v>0</v>
      </c>
      <c r="BY37" s="21">
        <f t="shared" si="17"/>
        <v>0</v>
      </c>
      <c r="BZ37" s="21"/>
    </row>
    <row r="38" spans="1:78" ht="32.25" outlineLevel="3" collapsed="1" thickBot="1" x14ac:dyDescent="0.25">
      <c r="A38" s="24" t="s">
        <v>49</v>
      </c>
      <c r="B38" s="25">
        <f t="shared" si="86"/>
        <v>15</v>
      </c>
      <c r="C38" s="26" t="s">
        <v>50</v>
      </c>
      <c r="D38" s="28">
        <v>14275000</v>
      </c>
      <c r="E38" s="28"/>
      <c r="F38" s="50"/>
      <c r="G38" s="28">
        <f t="shared" si="79"/>
        <v>14275000</v>
      </c>
      <c r="H38" s="26"/>
      <c r="I38" s="28"/>
      <c r="J38" s="29">
        <f>SUM(J39)</f>
        <v>15859000</v>
      </c>
      <c r="K38" s="29">
        <f>SUM(K39)</f>
        <v>0</v>
      </c>
      <c r="L38" s="29">
        <f>SUM(L39)</f>
        <v>0</v>
      </c>
      <c r="M38" s="29">
        <f>SUM(M39)</f>
        <v>0</v>
      </c>
      <c r="N38" s="29">
        <f>SUM(N39)</f>
        <v>0</v>
      </c>
      <c r="O38" s="29">
        <f t="shared" si="2"/>
        <v>15859000</v>
      </c>
      <c r="P38" s="30">
        <f t="shared" si="80"/>
        <v>1584000</v>
      </c>
      <c r="Q38" s="28"/>
      <c r="R38" s="29">
        <f>SUM(R39)</f>
        <v>15859000</v>
      </c>
      <c r="S38" s="29">
        <f>SUM(S39)</f>
        <v>0</v>
      </c>
      <c r="T38" s="29">
        <f>SUM(T39)</f>
        <v>0</v>
      </c>
      <c r="U38" s="29">
        <f>SUM(U39)</f>
        <v>0</v>
      </c>
      <c r="V38" s="29">
        <f>SUM(V39)</f>
        <v>0</v>
      </c>
      <c r="W38" s="29">
        <f t="shared" si="4"/>
        <v>15859000</v>
      </c>
      <c r="X38" s="28"/>
      <c r="Y38" s="29">
        <v>0</v>
      </c>
      <c r="Z38" s="29"/>
      <c r="AA38" s="29">
        <f>SUM(AA39)</f>
        <v>0</v>
      </c>
      <c r="AB38" s="29">
        <f>SUM(AB39)</f>
        <v>0</v>
      </c>
      <c r="AC38" s="29">
        <f>SUM(AC39)</f>
        <v>0</v>
      </c>
      <c r="AD38" s="29">
        <f t="shared" si="30"/>
        <v>0</v>
      </c>
      <c r="AE38" s="29">
        <v>0</v>
      </c>
      <c r="AF38" s="29"/>
      <c r="AG38" s="29">
        <f t="shared" ref="AG38:AL38" si="93">SUM(AG39)</f>
        <v>0</v>
      </c>
      <c r="AH38" s="29">
        <f t="shared" si="93"/>
        <v>0</v>
      </c>
      <c r="AI38" s="29">
        <f t="shared" si="93"/>
        <v>0</v>
      </c>
      <c r="AJ38" s="29">
        <f t="shared" si="93"/>
        <v>0</v>
      </c>
      <c r="AK38" s="29">
        <f t="shared" si="93"/>
        <v>0</v>
      </c>
      <c r="AL38" s="29">
        <f t="shared" si="93"/>
        <v>0</v>
      </c>
      <c r="AM38" s="29">
        <f t="shared" si="31"/>
        <v>0</v>
      </c>
      <c r="AN38" s="29">
        <v>0</v>
      </c>
      <c r="AO38" s="29"/>
      <c r="AP38" s="29">
        <f t="shared" ref="AP38:AU38" si="94">SUM(AP39)</f>
        <v>0</v>
      </c>
      <c r="AQ38" s="29">
        <f t="shared" si="94"/>
        <v>0</v>
      </c>
      <c r="AR38" s="29">
        <f t="shared" si="94"/>
        <v>0</v>
      </c>
      <c r="AS38" s="29">
        <f t="shared" si="94"/>
        <v>0</v>
      </c>
      <c r="AT38" s="29">
        <f t="shared" si="94"/>
        <v>0</v>
      </c>
      <c r="AU38" s="29">
        <f t="shared" si="94"/>
        <v>0</v>
      </c>
      <c r="AV38" s="29">
        <f t="shared" si="32"/>
        <v>0</v>
      </c>
      <c r="AW38" s="29">
        <v>0</v>
      </c>
      <c r="AX38" s="29"/>
      <c r="AY38" s="29">
        <f t="shared" ref="AY38:BD38" si="95">SUM(AY39)</f>
        <v>0</v>
      </c>
      <c r="AZ38" s="29">
        <f t="shared" si="95"/>
        <v>0</v>
      </c>
      <c r="BA38" s="29">
        <f t="shared" si="95"/>
        <v>0</v>
      </c>
      <c r="BB38" s="29">
        <f t="shared" si="95"/>
        <v>0</v>
      </c>
      <c r="BC38" s="29">
        <f t="shared" si="95"/>
        <v>0</v>
      </c>
      <c r="BD38" s="29">
        <f t="shared" si="95"/>
        <v>0</v>
      </c>
      <c r="BE38" s="29">
        <f t="shared" si="33"/>
        <v>0</v>
      </c>
      <c r="BF38" s="29">
        <v>0</v>
      </c>
      <c r="BG38" s="29"/>
      <c r="BH38" s="29">
        <f t="shared" ref="BH38:BM38" si="96">SUM(BH39)</f>
        <v>0</v>
      </c>
      <c r="BI38" s="29">
        <f t="shared" si="96"/>
        <v>0</v>
      </c>
      <c r="BJ38" s="29">
        <f t="shared" si="96"/>
        <v>0</v>
      </c>
      <c r="BK38" s="29">
        <f t="shared" si="96"/>
        <v>0</v>
      </c>
      <c r="BL38" s="29">
        <f t="shared" si="96"/>
        <v>0</v>
      </c>
      <c r="BM38" s="29">
        <f t="shared" si="96"/>
        <v>0</v>
      </c>
      <c r="BN38" s="29">
        <f t="shared" si="34"/>
        <v>0</v>
      </c>
      <c r="BO38" s="29">
        <v>0</v>
      </c>
      <c r="BP38" s="29"/>
      <c r="BQ38" s="29">
        <f t="shared" ref="BQ38:BV38" si="97">SUM(BQ39)</f>
        <v>0</v>
      </c>
      <c r="BR38" s="29">
        <f t="shared" si="97"/>
        <v>0</v>
      </c>
      <c r="BS38" s="29">
        <f t="shared" si="97"/>
        <v>0</v>
      </c>
      <c r="BT38" s="29">
        <f t="shared" si="97"/>
        <v>0</v>
      </c>
      <c r="BU38" s="29">
        <f t="shared" si="97"/>
        <v>0</v>
      </c>
      <c r="BV38" s="29">
        <f t="shared" si="97"/>
        <v>0</v>
      </c>
      <c r="BW38" s="29">
        <f t="shared" si="35"/>
        <v>0</v>
      </c>
      <c r="BX38" s="29">
        <f>BW38</f>
        <v>0</v>
      </c>
      <c r="BY38" s="29">
        <f t="shared" si="17"/>
        <v>0</v>
      </c>
      <c r="BZ38" s="29"/>
    </row>
    <row r="39" spans="1:78" ht="15.75" hidden="1" outlineLevel="4" thickBot="1" x14ac:dyDescent="0.25">
      <c r="A39" s="31"/>
      <c r="B39" s="32">
        <f t="shared" si="86"/>
        <v>0</v>
      </c>
      <c r="C39" s="33"/>
      <c r="D39" s="34"/>
      <c r="E39" s="34"/>
      <c r="F39" s="34"/>
      <c r="G39" s="34">
        <f t="shared" si="79"/>
        <v>0</v>
      </c>
      <c r="H39" s="33" t="s">
        <v>39</v>
      </c>
      <c r="I39" s="34">
        <v>12</v>
      </c>
      <c r="J39" s="35">
        <v>15859000</v>
      </c>
      <c r="K39" s="35"/>
      <c r="L39" s="35"/>
      <c r="M39" s="35"/>
      <c r="N39" s="35"/>
      <c r="O39" s="35">
        <f t="shared" si="2"/>
        <v>15859000</v>
      </c>
      <c r="P39" s="36">
        <f t="shared" si="80"/>
        <v>15859000</v>
      </c>
      <c r="Q39" s="34">
        <v>12</v>
      </c>
      <c r="R39" s="35">
        <v>15859000</v>
      </c>
      <c r="S39" s="35"/>
      <c r="T39" s="35"/>
      <c r="U39" s="35"/>
      <c r="V39" s="35"/>
      <c r="W39" s="35">
        <f t="shared" si="4"/>
        <v>15859000</v>
      </c>
      <c r="X39" s="34">
        <v>12</v>
      </c>
      <c r="Y39" s="35"/>
      <c r="Z39" s="35"/>
      <c r="AA39" s="35"/>
      <c r="AB39" s="35"/>
      <c r="AC39" s="35"/>
      <c r="AD39" s="35">
        <f t="shared" si="30"/>
        <v>0</v>
      </c>
      <c r="AE39" s="35"/>
      <c r="AF39" s="35"/>
      <c r="AG39" s="35"/>
      <c r="AH39" s="35"/>
      <c r="AI39" s="35"/>
      <c r="AJ39" s="35"/>
      <c r="AK39" s="35"/>
      <c r="AL39" s="35"/>
      <c r="AM39" s="35">
        <f t="shared" si="31"/>
        <v>0</v>
      </c>
      <c r="AN39" s="35"/>
      <c r="AO39" s="35"/>
      <c r="AP39" s="35"/>
      <c r="AQ39" s="35"/>
      <c r="AR39" s="35"/>
      <c r="AS39" s="35"/>
      <c r="AT39" s="35"/>
      <c r="AU39" s="35"/>
      <c r="AV39" s="35">
        <f t="shared" si="32"/>
        <v>0</v>
      </c>
      <c r="AW39" s="35"/>
      <c r="AX39" s="35"/>
      <c r="AY39" s="35"/>
      <c r="AZ39" s="35"/>
      <c r="BA39" s="35"/>
      <c r="BB39" s="35"/>
      <c r="BC39" s="35"/>
      <c r="BD39" s="35"/>
      <c r="BE39" s="35">
        <f t="shared" si="33"/>
        <v>0</v>
      </c>
      <c r="BF39" s="35"/>
      <c r="BG39" s="35"/>
      <c r="BH39" s="35"/>
      <c r="BI39" s="35"/>
      <c r="BJ39" s="35"/>
      <c r="BK39" s="35"/>
      <c r="BL39" s="35"/>
      <c r="BM39" s="35"/>
      <c r="BN39" s="35">
        <f t="shared" si="34"/>
        <v>0</v>
      </c>
      <c r="BO39" s="35"/>
      <c r="BP39" s="35"/>
      <c r="BQ39" s="35"/>
      <c r="BR39" s="35"/>
      <c r="BS39" s="35"/>
      <c r="BT39" s="35"/>
      <c r="BU39" s="35"/>
      <c r="BV39" s="35"/>
      <c r="BW39" s="35">
        <f t="shared" si="35"/>
        <v>0</v>
      </c>
      <c r="BX39" s="35"/>
      <c r="BY39" s="35">
        <f t="shared" si="17"/>
        <v>0</v>
      </c>
      <c r="BZ39" s="35"/>
    </row>
    <row r="40" spans="1:78" ht="16.5" outlineLevel="3" collapsed="1" thickBot="1" x14ac:dyDescent="0.25">
      <c r="A40" s="24" t="s">
        <v>51</v>
      </c>
      <c r="B40" s="25">
        <f t="shared" si="86"/>
        <v>15</v>
      </c>
      <c r="C40" s="26" t="s">
        <v>52</v>
      </c>
      <c r="D40" s="28">
        <v>7000000</v>
      </c>
      <c r="E40" s="28"/>
      <c r="F40" s="50"/>
      <c r="G40" s="28">
        <f t="shared" si="79"/>
        <v>7000000</v>
      </c>
      <c r="H40" s="26"/>
      <c r="I40" s="28"/>
      <c r="J40" s="29">
        <f>SUM(J41)</f>
        <v>7000000</v>
      </c>
      <c r="K40" s="29">
        <f>SUM(K41)</f>
        <v>0</v>
      </c>
      <c r="L40" s="29">
        <f>SUM(L41)</f>
        <v>0</v>
      </c>
      <c r="M40" s="29">
        <f>SUM(M41)</f>
        <v>0</v>
      </c>
      <c r="N40" s="29">
        <f>SUM(N41)</f>
        <v>0</v>
      </c>
      <c r="O40" s="29">
        <f t="shared" si="2"/>
        <v>7000000</v>
      </c>
      <c r="P40" s="30">
        <f t="shared" si="80"/>
        <v>0</v>
      </c>
      <c r="Q40" s="28"/>
      <c r="R40" s="29">
        <f>SUM(R41)</f>
        <v>7000000</v>
      </c>
      <c r="S40" s="29">
        <f>SUM(S41)</f>
        <v>0</v>
      </c>
      <c r="T40" s="29">
        <f>SUM(T41)</f>
        <v>0</v>
      </c>
      <c r="U40" s="29">
        <f>SUM(U41)</f>
        <v>0</v>
      </c>
      <c r="V40" s="29">
        <f>SUM(V41)</f>
        <v>0</v>
      </c>
      <c r="W40" s="29">
        <f t="shared" si="4"/>
        <v>7000000</v>
      </c>
      <c r="X40" s="28"/>
      <c r="Y40" s="29">
        <v>0</v>
      </c>
      <c r="Z40" s="29">
        <f>SUM(Z41)</f>
        <v>0</v>
      </c>
      <c r="AA40" s="29">
        <f>SUM(AA41)</f>
        <v>0</v>
      </c>
      <c r="AB40" s="29">
        <f>SUM(AB41)</f>
        <v>0</v>
      </c>
      <c r="AC40" s="29">
        <f>SUM(AC41)</f>
        <v>0</v>
      </c>
      <c r="AD40" s="29">
        <f t="shared" si="30"/>
        <v>0</v>
      </c>
      <c r="AE40" s="29">
        <v>0</v>
      </c>
      <c r="AF40" s="29">
        <f t="shared" ref="AF40:AL40" si="98">SUM(AF41)</f>
        <v>0</v>
      </c>
      <c r="AG40" s="29">
        <f t="shared" si="98"/>
        <v>0</v>
      </c>
      <c r="AH40" s="29">
        <f t="shared" si="98"/>
        <v>0</v>
      </c>
      <c r="AI40" s="29">
        <f t="shared" si="98"/>
        <v>0</v>
      </c>
      <c r="AJ40" s="29">
        <f t="shared" si="98"/>
        <v>0</v>
      </c>
      <c r="AK40" s="29">
        <f t="shared" si="98"/>
        <v>0</v>
      </c>
      <c r="AL40" s="29">
        <f t="shared" si="98"/>
        <v>0</v>
      </c>
      <c r="AM40" s="29">
        <f t="shared" si="31"/>
        <v>0</v>
      </c>
      <c r="AN40" s="29">
        <v>0</v>
      </c>
      <c r="AO40" s="29">
        <f t="shared" ref="AO40:AU40" si="99">SUM(AO41)</f>
        <v>0</v>
      </c>
      <c r="AP40" s="29">
        <f t="shared" si="99"/>
        <v>0</v>
      </c>
      <c r="AQ40" s="29">
        <f t="shared" si="99"/>
        <v>0</v>
      </c>
      <c r="AR40" s="29">
        <f t="shared" si="99"/>
        <v>0</v>
      </c>
      <c r="AS40" s="29">
        <f t="shared" si="99"/>
        <v>0</v>
      </c>
      <c r="AT40" s="29">
        <f t="shared" si="99"/>
        <v>0</v>
      </c>
      <c r="AU40" s="29">
        <f t="shared" si="99"/>
        <v>0</v>
      </c>
      <c r="AV40" s="29">
        <f t="shared" si="32"/>
        <v>0</v>
      </c>
      <c r="AW40" s="29">
        <v>0</v>
      </c>
      <c r="AX40" s="29">
        <f t="shared" ref="AX40:BD40" si="100">SUM(AX41)</f>
        <v>0</v>
      </c>
      <c r="AY40" s="29">
        <f t="shared" si="100"/>
        <v>0</v>
      </c>
      <c r="AZ40" s="29">
        <f t="shared" si="100"/>
        <v>0</v>
      </c>
      <c r="BA40" s="29">
        <f t="shared" si="100"/>
        <v>0</v>
      </c>
      <c r="BB40" s="29">
        <f t="shared" si="100"/>
        <v>0</v>
      </c>
      <c r="BC40" s="29">
        <f t="shared" si="100"/>
        <v>0</v>
      </c>
      <c r="BD40" s="29">
        <f t="shared" si="100"/>
        <v>0</v>
      </c>
      <c r="BE40" s="29">
        <f t="shared" si="33"/>
        <v>0</v>
      </c>
      <c r="BF40" s="29">
        <v>0</v>
      </c>
      <c r="BG40" s="29">
        <f t="shared" ref="BG40:BM40" si="101">SUM(BG41)</f>
        <v>0</v>
      </c>
      <c r="BH40" s="29">
        <f t="shared" si="101"/>
        <v>0</v>
      </c>
      <c r="BI40" s="29">
        <f t="shared" si="101"/>
        <v>0</v>
      </c>
      <c r="BJ40" s="29">
        <f t="shared" si="101"/>
        <v>0</v>
      </c>
      <c r="BK40" s="29">
        <f t="shared" si="101"/>
        <v>0</v>
      </c>
      <c r="BL40" s="29">
        <f t="shared" si="101"/>
        <v>0</v>
      </c>
      <c r="BM40" s="29">
        <f t="shared" si="101"/>
        <v>0</v>
      </c>
      <c r="BN40" s="29">
        <f t="shared" si="34"/>
        <v>0</v>
      </c>
      <c r="BO40" s="29">
        <v>0</v>
      </c>
      <c r="BP40" s="29">
        <f t="shared" ref="BP40:BV40" si="102">SUM(BP41)</f>
        <v>0</v>
      </c>
      <c r="BQ40" s="29">
        <f t="shared" si="102"/>
        <v>0</v>
      </c>
      <c r="BR40" s="29">
        <f t="shared" si="102"/>
        <v>0</v>
      </c>
      <c r="BS40" s="29">
        <f t="shared" si="102"/>
        <v>0</v>
      </c>
      <c r="BT40" s="29">
        <f t="shared" si="102"/>
        <v>0</v>
      </c>
      <c r="BU40" s="29">
        <f t="shared" si="102"/>
        <v>0</v>
      </c>
      <c r="BV40" s="29">
        <f t="shared" si="102"/>
        <v>0</v>
      </c>
      <c r="BW40" s="29">
        <f t="shared" si="35"/>
        <v>0</v>
      </c>
      <c r="BX40" s="29">
        <f>BW40</f>
        <v>0</v>
      </c>
      <c r="BY40" s="29">
        <f t="shared" si="17"/>
        <v>0</v>
      </c>
      <c r="BZ40" s="29"/>
    </row>
    <row r="41" spans="1:78" ht="15.75" hidden="1" outlineLevel="4" thickBot="1" x14ac:dyDescent="0.25">
      <c r="A41" s="31"/>
      <c r="B41" s="32">
        <f t="shared" si="86"/>
        <v>0</v>
      </c>
      <c r="C41" s="33"/>
      <c r="D41" s="34"/>
      <c r="E41" s="34"/>
      <c r="F41" s="34"/>
      <c r="G41" s="34">
        <f t="shared" si="79"/>
        <v>0</v>
      </c>
      <c r="H41" s="33" t="s">
        <v>39</v>
      </c>
      <c r="I41" s="34">
        <v>11</v>
      </c>
      <c r="J41" s="35">
        <v>7000000</v>
      </c>
      <c r="K41" s="35"/>
      <c r="L41" s="35"/>
      <c r="M41" s="35"/>
      <c r="N41" s="35"/>
      <c r="O41" s="35">
        <f t="shared" si="2"/>
        <v>7000000</v>
      </c>
      <c r="P41" s="36">
        <f t="shared" si="80"/>
        <v>7000000</v>
      </c>
      <c r="Q41" s="34">
        <v>11</v>
      </c>
      <c r="R41" s="35">
        <v>7000000</v>
      </c>
      <c r="S41" s="35"/>
      <c r="T41" s="35"/>
      <c r="U41" s="35"/>
      <c r="V41" s="35"/>
      <c r="W41" s="35">
        <f t="shared" si="4"/>
        <v>7000000</v>
      </c>
      <c r="X41" s="34">
        <v>11</v>
      </c>
      <c r="Y41" s="35"/>
      <c r="Z41" s="35"/>
      <c r="AA41" s="35"/>
      <c r="AB41" s="35"/>
      <c r="AC41" s="35"/>
      <c r="AD41" s="35">
        <f t="shared" si="30"/>
        <v>0</v>
      </c>
      <c r="AE41" s="35"/>
      <c r="AF41" s="35"/>
      <c r="AG41" s="35"/>
      <c r="AH41" s="35"/>
      <c r="AI41" s="35"/>
      <c r="AJ41" s="35"/>
      <c r="AK41" s="35"/>
      <c r="AL41" s="35"/>
      <c r="AM41" s="35">
        <f t="shared" si="31"/>
        <v>0</v>
      </c>
      <c r="AN41" s="35"/>
      <c r="AO41" s="35"/>
      <c r="AP41" s="35"/>
      <c r="AQ41" s="35"/>
      <c r="AR41" s="35"/>
      <c r="AS41" s="35"/>
      <c r="AT41" s="35"/>
      <c r="AU41" s="35"/>
      <c r="AV41" s="35">
        <f t="shared" si="32"/>
        <v>0</v>
      </c>
      <c r="AW41" s="35"/>
      <c r="AX41" s="35"/>
      <c r="AY41" s="35"/>
      <c r="AZ41" s="35"/>
      <c r="BA41" s="35"/>
      <c r="BB41" s="35"/>
      <c r="BC41" s="35"/>
      <c r="BD41" s="35"/>
      <c r="BE41" s="35">
        <f t="shared" si="33"/>
        <v>0</v>
      </c>
      <c r="BF41" s="35"/>
      <c r="BG41" s="35"/>
      <c r="BH41" s="35"/>
      <c r="BI41" s="35"/>
      <c r="BJ41" s="35"/>
      <c r="BK41" s="35"/>
      <c r="BL41" s="35"/>
      <c r="BM41" s="35"/>
      <c r="BN41" s="35">
        <f t="shared" si="34"/>
        <v>0</v>
      </c>
      <c r="BO41" s="35"/>
      <c r="BP41" s="35"/>
      <c r="BQ41" s="35"/>
      <c r="BR41" s="35"/>
      <c r="BS41" s="35"/>
      <c r="BT41" s="35"/>
      <c r="BU41" s="35"/>
      <c r="BV41" s="35"/>
      <c r="BW41" s="35">
        <f t="shared" si="35"/>
        <v>0</v>
      </c>
      <c r="BX41" s="35"/>
      <c r="BY41" s="35">
        <f t="shared" si="17"/>
        <v>0</v>
      </c>
      <c r="BZ41" s="35"/>
    </row>
    <row r="42" spans="1:78" ht="32.25" outlineLevel="3" collapsed="1" thickBot="1" x14ac:dyDescent="0.25">
      <c r="A42" s="24" t="s">
        <v>53</v>
      </c>
      <c r="B42" s="25">
        <f t="shared" si="86"/>
        <v>15</v>
      </c>
      <c r="C42" s="26" t="s">
        <v>54</v>
      </c>
      <c r="D42" s="28">
        <v>4000000</v>
      </c>
      <c r="E42" s="28"/>
      <c r="F42" s="50"/>
      <c r="G42" s="28">
        <f t="shared" si="79"/>
        <v>4000000</v>
      </c>
      <c r="H42" s="26"/>
      <c r="I42" s="28"/>
      <c r="J42" s="29">
        <f>SUM(J43)</f>
        <v>5000000</v>
      </c>
      <c r="K42" s="29">
        <f>SUM(K43)</f>
        <v>0</v>
      </c>
      <c r="L42" s="29">
        <f>SUM(L43)</f>
        <v>0</v>
      </c>
      <c r="M42" s="29">
        <f>SUM(M43)</f>
        <v>0</v>
      </c>
      <c r="N42" s="29">
        <f>SUM(N43)</f>
        <v>0</v>
      </c>
      <c r="O42" s="29">
        <f t="shared" si="2"/>
        <v>5000000</v>
      </c>
      <c r="P42" s="30">
        <f t="shared" si="80"/>
        <v>1000000</v>
      </c>
      <c r="Q42" s="28"/>
      <c r="R42" s="29">
        <f>SUM(R43)</f>
        <v>5000000</v>
      </c>
      <c r="S42" s="29">
        <f>SUM(S43)</f>
        <v>0</v>
      </c>
      <c r="T42" s="29">
        <f>SUM(T43)</f>
        <v>0</v>
      </c>
      <c r="U42" s="29">
        <f>SUM(U43)</f>
        <v>0</v>
      </c>
      <c r="V42" s="29">
        <f>SUM(V43)</f>
        <v>0</v>
      </c>
      <c r="W42" s="29">
        <f t="shared" si="4"/>
        <v>5000000</v>
      </c>
      <c r="X42" s="28"/>
      <c r="Y42" s="29">
        <v>0</v>
      </c>
      <c r="Z42" s="29">
        <f>SUM(Z43)</f>
        <v>0</v>
      </c>
      <c r="AA42" s="29">
        <f>SUM(AA43)</f>
        <v>0</v>
      </c>
      <c r="AB42" s="29">
        <f>SUM(AB43)</f>
        <v>0</v>
      </c>
      <c r="AC42" s="29">
        <f>SUM(AC43)</f>
        <v>0</v>
      </c>
      <c r="AD42" s="29">
        <f t="shared" si="30"/>
        <v>0</v>
      </c>
      <c r="AE42" s="29">
        <v>0</v>
      </c>
      <c r="AF42" s="29">
        <f t="shared" ref="AF42:AL42" si="103">SUM(AF43)</f>
        <v>0</v>
      </c>
      <c r="AG42" s="29">
        <f t="shared" si="103"/>
        <v>0</v>
      </c>
      <c r="AH42" s="29">
        <f t="shared" si="103"/>
        <v>0</v>
      </c>
      <c r="AI42" s="29">
        <f t="shared" si="103"/>
        <v>0</v>
      </c>
      <c r="AJ42" s="29">
        <f t="shared" si="103"/>
        <v>0</v>
      </c>
      <c r="AK42" s="29">
        <f t="shared" si="103"/>
        <v>0</v>
      </c>
      <c r="AL42" s="29">
        <f t="shared" si="103"/>
        <v>0</v>
      </c>
      <c r="AM42" s="29">
        <f t="shared" si="31"/>
        <v>0</v>
      </c>
      <c r="AN42" s="29">
        <v>0</v>
      </c>
      <c r="AO42" s="29">
        <f t="shared" ref="AO42:AU42" si="104">SUM(AO43)</f>
        <v>0</v>
      </c>
      <c r="AP42" s="29">
        <f t="shared" si="104"/>
        <v>0</v>
      </c>
      <c r="AQ42" s="29">
        <f t="shared" si="104"/>
        <v>0</v>
      </c>
      <c r="AR42" s="29">
        <f t="shared" si="104"/>
        <v>0</v>
      </c>
      <c r="AS42" s="29">
        <f t="shared" si="104"/>
        <v>0</v>
      </c>
      <c r="AT42" s="29">
        <f t="shared" si="104"/>
        <v>0</v>
      </c>
      <c r="AU42" s="29">
        <f t="shared" si="104"/>
        <v>0</v>
      </c>
      <c r="AV42" s="29">
        <f t="shared" si="32"/>
        <v>0</v>
      </c>
      <c r="AW42" s="29">
        <v>0</v>
      </c>
      <c r="AX42" s="29">
        <f t="shared" ref="AX42:BD42" si="105">SUM(AX43)</f>
        <v>0</v>
      </c>
      <c r="AY42" s="29">
        <f t="shared" si="105"/>
        <v>0</v>
      </c>
      <c r="AZ42" s="29">
        <f t="shared" si="105"/>
        <v>0</v>
      </c>
      <c r="BA42" s="29">
        <f t="shared" si="105"/>
        <v>0</v>
      </c>
      <c r="BB42" s="29">
        <f t="shared" si="105"/>
        <v>0</v>
      </c>
      <c r="BC42" s="29">
        <f t="shared" si="105"/>
        <v>0</v>
      </c>
      <c r="BD42" s="29">
        <f t="shared" si="105"/>
        <v>0</v>
      </c>
      <c r="BE42" s="29">
        <f t="shared" si="33"/>
        <v>0</v>
      </c>
      <c r="BF42" s="29">
        <v>0</v>
      </c>
      <c r="BG42" s="29">
        <f t="shared" ref="BG42:BM42" si="106">SUM(BG43)</f>
        <v>0</v>
      </c>
      <c r="BH42" s="29">
        <f t="shared" si="106"/>
        <v>0</v>
      </c>
      <c r="BI42" s="29">
        <f t="shared" si="106"/>
        <v>0</v>
      </c>
      <c r="BJ42" s="29">
        <f t="shared" si="106"/>
        <v>0</v>
      </c>
      <c r="BK42" s="29">
        <f t="shared" si="106"/>
        <v>0</v>
      </c>
      <c r="BL42" s="29">
        <f t="shared" si="106"/>
        <v>0</v>
      </c>
      <c r="BM42" s="29">
        <f t="shared" si="106"/>
        <v>0</v>
      </c>
      <c r="BN42" s="29">
        <f t="shared" si="34"/>
        <v>0</v>
      </c>
      <c r="BO42" s="29">
        <v>0</v>
      </c>
      <c r="BP42" s="29">
        <f t="shared" ref="BP42:BV42" si="107">SUM(BP43)</f>
        <v>0</v>
      </c>
      <c r="BQ42" s="29">
        <f t="shared" si="107"/>
        <v>0</v>
      </c>
      <c r="BR42" s="29">
        <f t="shared" si="107"/>
        <v>0</v>
      </c>
      <c r="BS42" s="29">
        <f t="shared" si="107"/>
        <v>0</v>
      </c>
      <c r="BT42" s="29">
        <f t="shared" si="107"/>
        <v>0</v>
      </c>
      <c r="BU42" s="29">
        <f t="shared" si="107"/>
        <v>0</v>
      </c>
      <c r="BV42" s="29">
        <f t="shared" si="107"/>
        <v>0</v>
      </c>
      <c r="BW42" s="29">
        <f t="shared" si="35"/>
        <v>0</v>
      </c>
      <c r="BX42" s="29">
        <f>BW42</f>
        <v>0</v>
      </c>
      <c r="BY42" s="29">
        <f t="shared" ref="BY42:BY53" si="108">BX42-BW42</f>
        <v>0</v>
      </c>
      <c r="BZ42" s="29"/>
    </row>
    <row r="43" spans="1:78" ht="15.75" hidden="1" outlineLevel="4" thickBot="1" x14ac:dyDescent="0.25">
      <c r="A43" s="31"/>
      <c r="B43" s="32">
        <f t="shared" si="86"/>
        <v>0</v>
      </c>
      <c r="C43" s="33"/>
      <c r="D43" s="34"/>
      <c r="E43" s="34"/>
      <c r="F43" s="34"/>
      <c r="G43" s="34">
        <f t="shared" si="79"/>
        <v>0</v>
      </c>
      <c r="H43" s="33" t="s">
        <v>39</v>
      </c>
      <c r="I43" s="34">
        <v>12</v>
      </c>
      <c r="J43" s="35">
        <v>5000000</v>
      </c>
      <c r="K43" s="35"/>
      <c r="L43" s="35"/>
      <c r="M43" s="35"/>
      <c r="N43" s="35"/>
      <c r="O43" s="35">
        <f t="shared" si="2"/>
        <v>5000000</v>
      </c>
      <c r="P43" s="36">
        <f t="shared" si="80"/>
        <v>5000000</v>
      </c>
      <c r="Q43" s="34">
        <v>12</v>
      </c>
      <c r="R43" s="35">
        <v>5000000</v>
      </c>
      <c r="S43" s="35"/>
      <c r="T43" s="35"/>
      <c r="U43" s="35"/>
      <c r="V43" s="35"/>
      <c r="W43" s="35">
        <f t="shared" si="4"/>
        <v>5000000</v>
      </c>
      <c r="X43" s="34">
        <v>12</v>
      </c>
      <c r="Y43" s="35"/>
      <c r="Z43" s="35"/>
      <c r="AA43" s="35"/>
      <c r="AB43" s="35"/>
      <c r="AC43" s="35"/>
      <c r="AD43" s="35">
        <f t="shared" si="30"/>
        <v>0</v>
      </c>
      <c r="AE43" s="35"/>
      <c r="AF43" s="35"/>
      <c r="AG43" s="35"/>
      <c r="AH43" s="35"/>
      <c r="AI43" s="35"/>
      <c r="AJ43" s="35"/>
      <c r="AK43" s="35"/>
      <c r="AL43" s="35"/>
      <c r="AM43" s="35">
        <f t="shared" si="31"/>
        <v>0</v>
      </c>
      <c r="AN43" s="35"/>
      <c r="AO43" s="35"/>
      <c r="AP43" s="35"/>
      <c r="AQ43" s="35"/>
      <c r="AR43" s="35"/>
      <c r="AS43" s="35"/>
      <c r="AT43" s="35"/>
      <c r="AU43" s="35"/>
      <c r="AV43" s="35">
        <f t="shared" si="32"/>
        <v>0</v>
      </c>
      <c r="AW43" s="35"/>
      <c r="AX43" s="35"/>
      <c r="AY43" s="35"/>
      <c r="AZ43" s="35"/>
      <c r="BA43" s="35"/>
      <c r="BB43" s="35"/>
      <c r="BC43" s="35"/>
      <c r="BD43" s="35"/>
      <c r="BE43" s="35">
        <f t="shared" si="33"/>
        <v>0</v>
      </c>
      <c r="BF43" s="35"/>
      <c r="BG43" s="35"/>
      <c r="BH43" s="35"/>
      <c r="BI43" s="35"/>
      <c r="BJ43" s="35"/>
      <c r="BK43" s="35"/>
      <c r="BL43" s="35"/>
      <c r="BM43" s="35"/>
      <c r="BN43" s="35">
        <f t="shared" si="34"/>
        <v>0</v>
      </c>
      <c r="BO43" s="35"/>
      <c r="BP43" s="35"/>
      <c r="BQ43" s="35"/>
      <c r="BR43" s="35"/>
      <c r="BS43" s="35"/>
      <c r="BT43" s="35"/>
      <c r="BU43" s="35"/>
      <c r="BV43" s="35"/>
      <c r="BW43" s="35">
        <f t="shared" si="35"/>
        <v>0</v>
      </c>
      <c r="BX43" s="35"/>
      <c r="BY43" s="35">
        <f t="shared" si="108"/>
        <v>0</v>
      </c>
      <c r="BZ43" s="35"/>
    </row>
    <row r="44" spans="1:78" ht="32.25" outlineLevel="3" collapsed="1" thickBot="1" x14ac:dyDescent="0.25">
      <c r="A44" s="24" t="s">
        <v>55</v>
      </c>
      <c r="B44" s="25">
        <f t="shared" si="86"/>
        <v>15</v>
      </c>
      <c r="C44" s="26" t="s">
        <v>56</v>
      </c>
      <c r="D44" s="28">
        <v>2500000</v>
      </c>
      <c r="E44" s="28"/>
      <c r="F44" s="50"/>
      <c r="G44" s="28">
        <f t="shared" si="79"/>
        <v>2500000</v>
      </c>
      <c r="H44" s="26"/>
      <c r="I44" s="28"/>
      <c r="J44" s="29">
        <f>SUM(J45)</f>
        <v>2500000</v>
      </c>
      <c r="K44" s="29">
        <f>SUM(K45)</f>
        <v>0</v>
      </c>
      <c r="L44" s="29">
        <f>SUM(L45)</f>
        <v>0</v>
      </c>
      <c r="M44" s="29">
        <f>SUM(M45)</f>
        <v>0</v>
      </c>
      <c r="N44" s="29">
        <f>SUM(N45)</f>
        <v>0</v>
      </c>
      <c r="O44" s="29">
        <f t="shared" si="2"/>
        <v>2500000</v>
      </c>
      <c r="P44" s="30">
        <f t="shared" si="80"/>
        <v>0</v>
      </c>
      <c r="Q44" s="28"/>
      <c r="R44" s="29">
        <f>SUM(R45)</f>
        <v>2500000</v>
      </c>
      <c r="S44" s="29">
        <f>SUM(S45)</f>
        <v>0</v>
      </c>
      <c r="T44" s="29">
        <f>SUM(T45)</f>
        <v>0</v>
      </c>
      <c r="U44" s="29">
        <f>SUM(U45)</f>
        <v>0</v>
      </c>
      <c r="V44" s="29">
        <f>SUM(V45)</f>
        <v>0</v>
      </c>
      <c r="W44" s="29">
        <f t="shared" si="4"/>
        <v>2500000</v>
      </c>
      <c r="X44" s="28"/>
      <c r="Y44" s="29">
        <v>0</v>
      </c>
      <c r="Z44" s="29">
        <f>SUM(Z45)</f>
        <v>0</v>
      </c>
      <c r="AA44" s="29">
        <f>SUM(AA45)</f>
        <v>0</v>
      </c>
      <c r="AB44" s="29">
        <f>SUM(AB45)</f>
        <v>0</v>
      </c>
      <c r="AC44" s="29">
        <f>SUM(AC45)</f>
        <v>0</v>
      </c>
      <c r="AD44" s="29">
        <f t="shared" si="30"/>
        <v>0</v>
      </c>
      <c r="AE44" s="29">
        <v>0</v>
      </c>
      <c r="AF44" s="29">
        <f t="shared" ref="AF44:AL44" si="109">SUM(AF45)</f>
        <v>0</v>
      </c>
      <c r="AG44" s="29">
        <f t="shared" si="109"/>
        <v>0</v>
      </c>
      <c r="AH44" s="29">
        <f t="shared" si="109"/>
        <v>0</v>
      </c>
      <c r="AI44" s="29">
        <f t="shared" si="109"/>
        <v>0</v>
      </c>
      <c r="AJ44" s="29">
        <f t="shared" si="109"/>
        <v>0</v>
      </c>
      <c r="AK44" s="29">
        <f t="shared" si="109"/>
        <v>0</v>
      </c>
      <c r="AL44" s="29">
        <f t="shared" si="109"/>
        <v>0</v>
      </c>
      <c r="AM44" s="29">
        <f t="shared" si="31"/>
        <v>0</v>
      </c>
      <c r="AN44" s="29">
        <v>0</v>
      </c>
      <c r="AO44" s="29">
        <f t="shared" ref="AO44:AU44" si="110">SUM(AO45)</f>
        <v>0</v>
      </c>
      <c r="AP44" s="29">
        <f t="shared" si="110"/>
        <v>0</v>
      </c>
      <c r="AQ44" s="29">
        <f t="shared" si="110"/>
        <v>0</v>
      </c>
      <c r="AR44" s="29">
        <f t="shared" si="110"/>
        <v>0</v>
      </c>
      <c r="AS44" s="29">
        <f t="shared" si="110"/>
        <v>0</v>
      </c>
      <c r="AT44" s="29">
        <f t="shared" si="110"/>
        <v>0</v>
      </c>
      <c r="AU44" s="29">
        <f t="shared" si="110"/>
        <v>0</v>
      </c>
      <c r="AV44" s="29">
        <f t="shared" si="32"/>
        <v>0</v>
      </c>
      <c r="AW44" s="29">
        <v>0</v>
      </c>
      <c r="AX44" s="29">
        <f t="shared" ref="AX44:BD44" si="111">SUM(AX45)</f>
        <v>0</v>
      </c>
      <c r="AY44" s="29">
        <f t="shared" si="111"/>
        <v>0</v>
      </c>
      <c r="AZ44" s="29">
        <f t="shared" si="111"/>
        <v>0</v>
      </c>
      <c r="BA44" s="29">
        <f t="shared" si="111"/>
        <v>0</v>
      </c>
      <c r="BB44" s="29">
        <f t="shared" si="111"/>
        <v>0</v>
      </c>
      <c r="BC44" s="29">
        <f t="shared" si="111"/>
        <v>0</v>
      </c>
      <c r="BD44" s="29">
        <f t="shared" si="111"/>
        <v>0</v>
      </c>
      <c r="BE44" s="29">
        <f t="shared" si="33"/>
        <v>0</v>
      </c>
      <c r="BF44" s="29">
        <v>0</v>
      </c>
      <c r="BG44" s="29">
        <f t="shared" ref="BG44:BM44" si="112">SUM(BG45)</f>
        <v>0</v>
      </c>
      <c r="BH44" s="29">
        <f t="shared" si="112"/>
        <v>0</v>
      </c>
      <c r="BI44" s="29">
        <f t="shared" si="112"/>
        <v>0</v>
      </c>
      <c r="BJ44" s="29">
        <f t="shared" si="112"/>
        <v>0</v>
      </c>
      <c r="BK44" s="29">
        <f t="shared" si="112"/>
        <v>0</v>
      </c>
      <c r="BL44" s="29">
        <f t="shared" si="112"/>
        <v>0</v>
      </c>
      <c r="BM44" s="29">
        <f t="shared" si="112"/>
        <v>0</v>
      </c>
      <c r="BN44" s="29">
        <f t="shared" si="34"/>
        <v>0</v>
      </c>
      <c r="BO44" s="29">
        <v>0</v>
      </c>
      <c r="BP44" s="29">
        <f t="shared" ref="BP44:BV44" si="113">SUM(BP45)</f>
        <v>0</v>
      </c>
      <c r="BQ44" s="29">
        <f t="shared" si="113"/>
        <v>0</v>
      </c>
      <c r="BR44" s="29">
        <f t="shared" si="113"/>
        <v>0</v>
      </c>
      <c r="BS44" s="29">
        <f t="shared" si="113"/>
        <v>0</v>
      </c>
      <c r="BT44" s="29">
        <f t="shared" si="113"/>
        <v>0</v>
      </c>
      <c r="BU44" s="29">
        <f t="shared" si="113"/>
        <v>0</v>
      </c>
      <c r="BV44" s="29">
        <f t="shared" si="113"/>
        <v>0</v>
      </c>
      <c r="BW44" s="29">
        <f t="shared" si="35"/>
        <v>0</v>
      </c>
      <c r="BX44" s="29">
        <f>BW44</f>
        <v>0</v>
      </c>
      <c r="BY44" s="29">
        <f t="shared" si="108"/>
        <v>0</v>
      </c>
      <c r="BZ44" s="29"/>
    </row>
    <row r="45" spans="1:78" ht="15.75" hidden="1" outlineLevel="4" thickBot="1" x14ac:dyDescent="0.25">
      <c r="A45" s="31"/>
      <c r="B45" s="32">
        <f t="shared" si="86"/>
        <v>0</v>
      </c>
      <c r="C45" s="33"/>
      <c r="D45" s="34"/>
      <c r="E45" s="34"/>
      <c r="F45" s="34"/>
      <c r="G45" s="34">
        <f t="shared" si="79"/>
        <v>0</v>
      </c>
      <c r="H45" s="33" t="s">
        <v>39</v>
      </c>
      <c r="I45" s="34">
        <v>12</v>
      </c>
      <c r="J45" s="35">
        <v>2500000</v>
      </c>
      <c r="K45" s="35"/>
      <c r="L45" s="35"/>
      <c r="M45" s="35"/>
      <c r="N45" s="35"/>
      <c r="O45" s="35">
        <f t="shared" si="2"/>
        <v>2500000</v>
      </c>
      <c r="P45" s="36">
        <f t="shared" si="80"/>
        <v>2500000</v>
      </c>
      <c r="Q45" s="34">
        <v>12</v>
      </c>
      <c r="R45" s="35">
        <v>2500000</v>
      </c>
      <c r="S45" s="35"/>
      <c r="T45" s="35"/>
      <c r="U45" s="35"/>
      <c r="V45" s="35"/>
      <c r="W45" s="35">
        <f t="shared" si="4"/>
        <v>2500000</v>
      </c>
      <c r="X45" s="34">
        <v>12</v>
      </c>
      <c r="Y45" s="35"/>
      <c r="Z45" s="35"/>
      <c r="AA45" s="35"/>
      <c r="AB45" s="35"/>
      <c r="AC45" s="35"/>
      <c r="AD45" s="35">
        <f t="shared" si="30"/>
        <v>0</v>
      </c>
      <c r="AE45" s="35"/>
      <c r="AF45" s="35"/>
      <c r="AG45" s="35"/>
      <c r="AH45" s="35"/>
      <c r="AI45" s="35"/>
      <c r="AJ45" s="35"/>
      <c r="AK45" s="35"/>
      <c r="AL45" s="35"/>
      <c r="AM45" s="35">
        <f t="shared" si="31"/>
        <v>0</v>
      </c>
      <c r="AN45" s="35"/>
      <c r="AO45" s="35"/>
      <c r="AP45" s="35"/>
      <c r="AQ45" s="35"/>
      <c r="AR45" s="35"/>
      <c r="AS45" s="35"/>
      <c r="AT45" s="35"/>
      <c r="AU45" s="35"/>
      <c r="AV45" s="35">
        <f t="shared" si="32"/>
        <v>0</v>
      </c>
      <c r="AW45" s="35"/>
      <c r="AX45" s="35"/>
      <c r="AY45" s="35"/>
      <c r="AZ45" s="35"/>
      <c r="BA45" s="35"/>
      <c r="BB45" s="35"/>
      <c r="BC45" s="35"/>
      <c r="BD45" s="35"/>
      <c r="BE45" s="35">
        <f t="shared" si="33"/>
        <v>0</v>
      </c>
      <c r="BF45" s="35"/>
      <c r="BG45" s="35"/>
      <c r="BH45" s="35"/>
      <c r="BI45" s="35"/>
      <c r="BJ45" s="35"/>
      <c r="BK45" s="35"/>
      <c r="BL45" s="35"/>
      <c r="BM45" s="35"/>
      <c r="BN45" s="35">
        <f t="shared" si="34"/>
        <v>0</v>
      </c>
      <c r="BO45" s="35"/>
      <c r="BP45" s="35"/>
      <c r="BQ45" s="35"/>
      <c r="BR45" s="35"/>
      <c r="BS45" s="35"/>
      <c r="BT45" s="35"/>
      <c r="BU45" s="35"/>
      <c r="BV45" s="35"/>
      <c r="BW45" s="35">
        <f t="shared" si="35"/>
        <v>0</v>
      </c>
      <c r="BX45" s="35"/>
      <c r="BY45" s="35">
        <f t="shared" si="108"/>
        <v>0</v>
      </c>
      <c r="BZ45" s="35"/>
    </row>
    <row r="46" spans="1:78" ht="32.25" outlineLevel="3" collapsed="1" thickBot="1" x14ac:dyDescent="0.25">
      <c r="A46" s="24" t="s">
        <v>57</v>
      </c>
      <c r="B46" s="25">
        <f t="shared" si="86"/>
        <v>15</v>
      </c>
      <c r="C46" s="26" t="s">
        <v>58</v>
      </c>
      <c r="D46" s="28">
        <v>82500000</v>
      </c>
      <c r="E46" s="28"/>
      <c r="F46" s="50"/>
      <c r="G46" s="28">
        <f t="shared" si="79"/>
        <v>82500000</v>
      </c>
      <c r="H46" s="26"/>
      <c r="I46" s="28"/>
      <c r="J46" s="29">
        <f>SUM(J47)</f>
        <v>112500000</v>
      </c>
      <c r="K46" s="29">
        <f>SUM(K47)</f>
        <v>0</v>
      </c>
      <c r="L46" s="29">
        <f>SUM(L47)</f>
        <v>0</v>
      </c>
      <c r="M46" s="29">
        <f>SUM(M47)</f>
        <v>0</v>
      </c>
      <c r="N46" s="29">
        <f>SUM(N47)</f>
        <v>0</v>
      </c>
      <c r="O46" s="29">
        <f t="shared" si="2"/>
        <v>112500000</v>
      </c>
      <c r="P46" s="30">
        <f t="shared" si="80"/>
        <v>30000000</v>
      </c>
      <c r="Q46" s="28"/>
      <c r="R46" s="29">
        <f>SUM(R47)</f>
        <v>112500000</v>
      </c>
      <c r="S46" s="29">
        <f>SUM(S47)</f>
        <v>0</v>
      </c>
      <c r="T46" s="29">
        <f>SUM(T47)</f>
        <v>0</v>
      </c>
      <c r="U46" s="29">
        <f>SUM(U47)</f>
        <v>0</v>
      </c>
      <c r="V46" s="29">
        <f>SUM(V47)</f>
        <v>0</v>
      </c>
      <c r="W46" s="29">
        <f t="shared" si="4"/>
        <v>112500000</v>
      </c>
      <c r="X46" s="28"/>
      <c r="Y46" s="29">
        <v>0</v>
      </c>
      <c r="Z46" s="29">
        <f>SUM(Z47)</f>
        <v>0</v>
      </c>
      <c r="AA46" s="29">
        <f>SUM(AA47)</f>
        <v>0</v>
      </c>
      <c r="AB46" s="29">
        <f>SUM(AB47)</f>
        <v>0</v>
      </c>
      <c r="AC46" s="29">
        <f>SUM(AC47)</f>
        <v>0</v>
      </c>
      <c r="AD46" s="29">
        <f t="shared" si="30"/>
        <v>0</v>
      </c>
      <c r="AE46" s="29">
        <v>0</v>
      </c>
      <c r="AF46" s="29">
        <f t="shared" ref="AF46:AL46" si="114">SUM(AF47)</f>
        <v>0</v>
      </c>
      <c r="AG46" s="29">
        <f t="shared" si="114"/>
        <v>0</v>
      </c>
      <c r="AH46" s="29">
        <f t="shared" si="114"/>
        <v>0</v>
      </c>
      <c r="AI46" s="29">
        <f t="shared" si="114"/>
        <v>0</v>
      </c>
      <c r="AJ46" s="29">
        <f t="shared" si="114"/>
        <v>0</v>
      </c>
      <c r="AK46" s="29">
        <f t="shared" si="114"/>
        <v>0</v>
      </c>
      <c r="AL46" s="29">
        <f t="shared" si="114"/>
        <v>0</v>
      </c>
      <c r="AM46" s="29">
        <f t="shared" si="31"/>
        <v>0</v>
      </c>
      <c r="AN46" s="29">
        <v>0</v>
      </c>
      <c r="AO46" s="29">
        <f t="shared" ref="AO46:AU46" si="115">SUM(AO47)</f>
        <v>0</v>
      </c>
      <c r="AP46" s="29">
        <f t="shared" si="115"/>
        <v>0</v>
      </c>
      <c r="AQ46" s="29">
        <f t="shared" si="115"/>
        <v>0</v>
      </c>
      <c r="AR46" s="29">
        <f t="shared" si="115"/>
        <v>0</v>
      </c>
      <c r="AS46" s="29">
        <f t="shared" si="115"/>
        <v>0</v>
      </c>
      <c r="AT46" s="29">
        <f t="shared" si="115"/>
        <v>0</v>
      </c>
      <c r="AU46" s="29">
        <f t="shared" si="115"/>
        <v>0</v>
      </c>
      <c r="AV46" s="29">
        <f t="shared" si="32"/>
        <v>0</v>
      </c>
      <c r="AW46" s="29">
        <v>0</v>
      </c>
      <c r="AX46" s="29">
        <f t="shared" ref="AX46:BD46" si="116">SUM(AX47)</f>
        <v>0</v>
      </c>
      <c r="AY46" s="29">
        <f t="shared" si="116"/>
        <v>0</v>
      </c>
      <c r="AZ46" s="29">
        <f t="shared" si="116"/>
        <v>0</v>
      </c>
      <c r="BA46" s="29">
        <f t="shared" si="116"/>
        <v>0</v>
      </c>
      <c r="BB46" s="29">
        <f t="shared" si="116"/>
        <v>0</v>
      </c>
      <c r="BC46" s="29">
        <f t="shared" si="116"/>
        <v>0</v>
      </c>
      <c r="BD46" s="29">
        <f t="shared" si="116"/>
        <v>0</v>
      </c>
      <c r="BE46" s="29">
        <f t="shared" si="33"/>
        <v>0</v>
      </c>
      <c r="BF46" s="29">
        <v>0</v>
      </c>
      <c r="BG46" s="29">
        <f t="shared" ref="BG46:BM46" si="117">SUM(BG47)</f>
        <v>0</v>
      </c>
      <c r="BH46" s="29">
        <f t="shared" si="117"/>
        <v>0</v>
      </c>
      <c r="BI46" s="29">
        <f t="shared" si="117"/>
        <v>0</v>
      </c>
      <c r="BJ46" s="29">
        <f t="shared" si="117"/>
        <v>0</v>
      </c>
      <c r="BK46" s="29">
        <f t="shared" si="117"/>
        <v>0</v>
      </c>
      <c r="BL46" s="29">
        <f t="shared" si="117"/>
        <v>0</v>
      </c>
      <c r="BM46" s="29">
        <f t="shared" si="117"/>
        <v>0</v>
      </c>
      <c r="BN46" s="29">
        <f t="shared" si="34"/>
        <v>0</v>
      </c>
      <c r="BO46" s="29">
        <v>0</v>
      </c>
      <c r="BP46" s="29">
        <f t="shared" ref="BP46:BV46" si="118">SUM(BP47)</f>
        <v>0</v>
      </c>
      <c r="BQ46" s="29">
        <f t="shared" si="118"/>
        <v>0</v>
      </c>
      <c r="BR46" s="29">
        <f t="shared" si="118"/>
        <v>0</v>
      </c>
      <c r="BS46" s="29">
        <f t="shared" si="118"/>
        <v>0</v>
      </c>
      <c r="BT46" s="29">
        <f t="shared" si="118"/>
        <v>0</v>
      </c>
      <c r="BU46" s="29">
        <f t="shared" si="118"/>
        <v>0</v>
      </c>
      <c r="BV46" s="29">
        <f t="shared" si="118"/>
        <v>0</v>
      </c>
      <c r="BW46" s="29">
        <f t="shared" si="35"/>
        <v>0</v>
      </c>
      <c r="BX46" s="29">
        <f>BW46</f>
        <v>0</v>
      </c>
      <c r="BY46" s="29">
        <f t="shared" si="108"/>
        <v>0</v>
      </c>
      <c r="BZ46" s="29"/>
    </row>
    <row r="47" spans="1:78" ht="15.75" hidden="1" outlineLevel="4" thickBot="1" x14ac:dyDescent="0.25">
      <c r="A47" s="31"/>
      <c r="B47" s="32">
        <f t="shared" si="86"/>
        <v>0</v>
      </c>
      <c r="C47" s="33"/>
      <c r="D47" s="34"/>
      <c r="E47" s="34"/>
      <c r="F47" s="34"/>
      <c r="G47" s="34">
        <f t="shared" si="79"/>
        <v>0</v>
      </c>
      <c r="H47" s="33" t="s">
        <v>46</v>
      </c>
      <c r="I47" s="34">
        <v>304</v>
      </c>
      <c r="J47" s="35">
        <v>112500000</v>
      </c>
      <c r="K47" s="35"/>
      <c r="L47" s="35"/>
      <c r="M47" s="35"/>
      <c r="N47" s="35"/>
      <c r="O47" s="35">
        <f t="shared" si="2"/>
        <v>112500000</v>
      </c>
      <c r="P47" s="36">
        <f t="shared" si="80"/>
        <v>112500000</v>
      </c>
      <c r="Q47" s="34">
        <v>325</v>
      </c>
      <c r="R47" s="35">
        <v>112500000</v>
      </c>
      <c r="S47" s="35"/>
      <c r="T47" s="35"/>
      <c r="U47" s="35"/>
      <c r="V47" s="35"/>
      <c r="W47" s="35">
        <f t="shared" si="4"/>
        <v>112500000</v>
      </c>
      <c r="X47" s="34">
        <v>325</v>
      </c>
      <c r="Y47" s="35"/>
      <c r="Z47" s="35"/>
      <c r="AA47" s="35"/>
      <c r="AB47" s="35"/>
      <c r="AC47" s="35"/>
      <c r="AD47" s="35">
        <f t="shared" si="30"/>
        <v>0</v>
      </c>
      <c r="AE47" s="35"/>
      <c r="AF47" s="35"/>
      <c r="AG47" s="35"/>
      <c r="AH47" s="35"/>
      <c r="AI47" s="35"/>
      <c r="AJ47" s="35"/>
      <c r="AK47" s="35"/>
      <c r="AL47" s="35"/>
      <c r="AM47" s="35">
        <f t="shared" si="31"/>
        <v>0</v>
      </c>
      <c r="AN47" s="35"/>
      <c r="AO47" s="35"/>
      <c r="AP47" s="35"/>
      <c r="AQ47" s="35"/>
      <c r="AR47" s="35"/>
      <c r="AS47" s="35"/>
      <c r="AT47" s="35"/>
      <c r="AU47" s="35"/>
      <c r="AV47" s="35">
        <f t="shared" si="32"/>
        <v>0</v>
      </c>
      <c r="AW47" s="35"/>
      <c r="AX47" s="35"/>
      <c r="AY47" s="35"/>
      <c r="AZ47" s="35"/>
      <c r="BA47" s="35"/>
      <c r="BB47" s="35"/>
      <c r="BC47" s="35"/>
      <c r="BD47" s="35"/>
      <c r="BE47" s="35">
        <f t="shared" si="33"/>
        <v>0</v>
      </c>
      <c r="BF47" s="35"/>
      <c r="BG47" s="35"/>
      <c r="BH47" s="35"/>
      <c r="BI47" s="35"/>
      <c r="BJ47" s="35"/>
      <c r="BK47" s="35"/>
      <c r="BL47" s="35"/>
      <c r="BM47" s="35"/>
      <c r="BN47" s="35">
        <f t="shared" si="34"/>
        <v>0</v>
      </c>
      <c r="BO47" s="35"/>
      <c r="BP47" s="35"/>
      <c r="BQ47" s="35"/>
      <c r="BR47" s="35"/>
      <c r="BS47" s="35"/>
      <c r="BT47" s="35"/>
      <c r="BU47" s="35"/>
      <c r="BV47" s="35"/>
      <c r="BW47" s="35">
        <f t="shared" si="35"/>
        <v>0</v>
      </c>
      <c r="BX47" s="35"/>
      <c r="BY47" s="35">
        <f t="shared" si="108"/>
        <v>0</v>
      </c>
      <c r="BZ47" s="35"/>
    </row>
    <row r="48" spans="1:78" ht="32.25" outlineLevel="2" thickBot="1" x14ac:dyDescent="0.25">
      <c r="A48" s="19" t="s">
        <v>59</v>
      </c>
      <c r="B48" s="20">
        <f t="shared" si="86"/>
        <v>12</v>
      </c>
      <c r="C48" s="38" t="s">
        <v>60</v>
      </c>
      <c r="D48" s="22">
        <f>SUM(D49)</f>
        <v>1800000</v>
      </c>
      <c r="E48" s="22">
        <f>SUM(E49)</f>
        <v>0</v>
      </c>
      <c r="F48" s="49"/>
      <c r="G48" s="22">
        <f t="shared" si="79"/>
        <v>1800000</v>
      </c>
      <c r="H48" s="38"/>
      <c r="I48" s="22"/>
      <c r="J48" s="21">
        <f t="shared" ref="J48:N49" si="119">SUM(J49)</f>
        <v>1800000</v>
      </c>
      <c r="K48" s="21">
        <f t="shared" si="119"/>
        <v>0</v>
      </c>
      <c r="L48" s="21">
        <f t="shared" si="119"/>
        <v>0</v>
      </c>
      <c r="M48" s="21">
        <f t="shared" si="119"/>
        <v>0</v>
      </c>
      <c r="N48" s="21">
        <f t="shared" si="119"/>
        <v>0</v>
      </c>
      <c r="O48" s="21">
        <f t="shared" si="2"/>
        <v>1800000</v>
      </c>
      <c r="P48" s="23">
        <f t="shared" si="80"/>
        <v>0</v>
      </c>
      <c r="Q48" s="22"/>
      <c r="R48" s="21">
        <f t="shared" ref="R48:V49" si="120">SUM(R49)</f>
        <v>1800000</v>
      </c>
      <c r="S48" s="21">
        <f t="shared" si="120"/>
        <v>0</v>
      </c>
      <c r="T48" s="21">
        <f t="shared" si="120"/>
        <v>0</v>
      </c>
      <c r="U48" s="21">
        <f t="shared" si="120"/>
        <v>0</v>
      </c>
      <c r="V48" s="21">
        <f t="shared" si="120"/>
        <v>0</v>
      </c>
      <c r="W48" s="21">
        <f t="shared" si="4"/>
        <v>1800000</v>
      </c>
      <c r="X48" s="22"/>
      <c r="Y48" s="21">
        <f t="shared" ref="Y48:AN49" si="121">SUM(Y49)</f>
        <v>0</v>
      </c>
      <c r="Z48" s="21">
        <f t="shared" si="121"/>
        <v>0</v>
      </c>
      <c r="AA48" s="21">
        <f t="shared" si="121"/>
        <v>0</v>
      </c>
      <c r="AB48" s="21">
        <f t="shared" si="121"/>
        <v>0</v>
      </c>
      <c r="AC48" s="21">
        <f t="shared" si="121"/>
        <v>0</v>
      </c>
      <c r="AD48" s="21">
        <f t="shared" si="30"/>
        <v>0</v>
      </c>
      <c r="AE48" s="21">
        <f t="shared" si="121"/>
        <v>0</v>
      </c>
      <c r="AF48" s="21">
        <f t="shared" si="121"/>
        <v>0</v>
      </c>
      <c r="AG48" s="21">
        <f t="shared" si="121"/>
        <v>0</v>
      </c>
      <c r="AH48" s="21">
        <f t="shared" si="121"/>
        <v>0</v>
      </c>
      <c r="AI48" s="21">
        <f t="shared" si="121"/>
        <v>0</v>
      </c>
      <c r="AJ48" s="21">
        <f t="shared" si="121"/>
        <v>0</v>
      </c>
      <c r="AK48" s="21">
        <f t="shared" si="121"/>
        <v>0</v>
      </c>
      <c r="AL48" s="21">
        <f t="shared" si="121"/>
        <v>0</v>
      </c>
      <c r="AM48" s="21">
        <f t="shared" si="31"/>
        <v>0</v>
      </c>
      <c r="AN48" s="21">
        <f t="shared" si="121"/>
        <v>0</v>
      </c>
      <c r="AO48" s="21">
        <f t="shared" ref="AO48:AU49" si="122">SUM(AO49)</f>
        <v>0</v>
      </c>
      <c r="AP48" s="21">
        <f t="shared" si="122"/>
        <v>0</v>
      </c>
      <c r="AQ48" s="21">
        <f t="shared" si="122"/>
        <v>0</v>
      </c>
      <c r="AR48" s="21">
        <f t="shared" si="122"/>
        <v>0</v>
      </c>
      <c r="AS48" s="21">
        <f t="shared" si="122"/>
        <v>0</v>
      </c>
      <c r="AT48" s="21">
        <f t="shared" si="122"/>
        <v>0</v>
      </c>
      <c r="AU48" s="21">
        <f t="shared" si="122"/>
        <v>0</v>
      </c>
      <c r="AV48" s="21">
        <f t="shared" si="32"/>
        <v>0</v>
      </c>
      <c r="AW48" s="21">
        <f t="shared" ref="AW48:BL49" si="123">SUM(AW49)</f>
        <v>0</v>
      </c>
      <c r="AX48" s="21">
        <f t="shared" si="123"/>
        <v>0</v>
      </c>
      <c r="AY48" s="21">
        <f t="shared" si="123"/>
        <v>0</v>
      </c>
      <c r="AZ48" s="21">
        <f t="shared" si="123"/>
        <v>0</v>
      </c>
      <c r="BA48" s="21">
        <f t="shared" si="123"/>
        <v>0</v>
      </c>
      <c r="BB48" s="21">
        <f t="shared" si="123"/>
        <v>0</v>
      </c>
      <c r="BC48" s="21">
        <f t="shared" si="123"/>
        <v>0</v>
      </c>
      <c r="BD48" s="21">
        <f t="shared" si="123"/>
        <v>0</v>
      </c>
      <c r="BE48" s="21">
        <f t="shared" si="33"/>
        <v>0</v>
      </c>
      <c r="BF48" s="21">
        <f t="shared" si="123"/>
        <v>0</v>
      </c>
      <c r="BG48" s="21">
        <f t="shared" si="123"/>
        <v>0</v>
      </c>
      <c r="BH48" s="21">
        <f t="shared" si="123"/>
        <v>0</v>
      </c>
      <c r="BI48" s="21">
        <f t="shared" si="123"/>
        <v>0</v>
      </c>
      <c r="BJ48" s="21">
        <f t="shared" si="123"/>
        <v>0</v>
      </c>
      <c r="BK48" s="21">
        <f t="shared" si="123"/>
        <v>0</v>
      </c>
      <c r="BL48" s="21">
        <f t="shared" si="123"/>
        <v>0</v>
      </c>
      <c r="BM48" s="21">
        <f t="shared" ref="BG48:BM49" si="124">SUM(BM49)</f>
        <v>0</v>
      </c>
      <c r="BN48" s="21">
        <f t="shared" si="34"/>
        <v>0</v>
      </c>
      <c r="BO48" s="21">
        <f t="shared" ref="BO48:BX49" si="125">SUM(BO49)</f>
        <v>0</v>
      </c>
      <c r="BP48" s="21">
        <f t="shared" si="125"/>
        <v>0</v>
      </c>
      <c r="BQ48" s="21">
        <f t="shared" si="125"/>
        <v>0</v>
      </c>
      <c r="BR48" s="21">
        <f t="shared" si="125"/>
        <v>0</v>
      </c>
      <c r="BS48" s="21">
        <f t="shared" si="125"/>
        <v>0</v>
      </c>
      <c r="BT48" s="21">
        <f t="shared" si="125"/>
        <v>0</v>
      </c>
      <c r="BU48" s="21">
        <f t="shared" si="125"/>
        <v>0</v>
      </c>
      <c r="BV48" s="21">
        <f t="shared" si="125"/>
        <v>0</v>
      </c>
      <c r="BW48" s="21">
        <f t="shared" si="35"/>
        <v>0</v>
      </c>
      <c r="BX48" s="21">
        <f t="shared" si="125"/>
        <v>0</v>
      </c>
      <c r="BY48" s="21">
        <f t="shared" si="108"/>
        <v>0</v>
      </c>
      <c r="BZ48" s="21"/>
    </row>
    <row r="49" spans="1:78" ht="16.5" outlineLevel="3" collapsed="1" thickBot="1" x14ac:dyDescent="0.25">
      <c r="A49" s="24" t="s">
        <v>61</v>
      </c>
      <c r="B49" s="25">
        <f t="shared" si="86"/>
        <v>15</v>
      </c>
      <c r="C49" s="26" t="s">
        <v>62</v>
      </c>
      <c r="D49" s="28">
        <v>1800000</v>
      </c>
      <c r="E49" s="28"/>
      <c r="F49" s="50"/>
      <c r="G49" s="28">
        <f t="shared" si="79"/>
        <v>1800000</v>
      </c>
      <c r="H49" s="26"/>
      <c r="I49" s="28"/>
      <c r="J49" s="29">
        <f t="shared" si="119"/>
        <v>1800000</v>
      </c>
      <c r="K49" s="29">
        <f t="shared" si="119"/>
        <v>0</v>
      </c>
      <c r="L49" s="29">
        <f t="shared" si="119"/>
        <v>0</v>
      </c>
      <c r="M49" s="29">
        <f t="shared" si="119"/>
        <v>0</v>
      </c>
      <c r="N49" s="29">
        <f t="shared" si="119"/>
        <v>0</v>
      </c>
      <c r="O49" s="29">
        <f t="shared" si="2"/>
        <v>1800000</v>
      </c>
      <c r="P49" s="30">
        <f t="shared" si="80"/>
        <v>0</v>
      </c>
      <c r="Q49" s="28"/>
      <c r="R49" s="29">
        <f t="shared" si="120"/>
        <v>1800000</v>
      </c>
      <c r="S49" s="29">
        <f t="shared" si="120"/>
        <v>0</v>
      </c>
      <c r="T49" s="29">
        <f t="shared" si="120"/>
        <v>0</v>
      </c>
      <c r="U49" s="29">
        <f t="shared" si="120"/>
        <v>0</v>
      </c>
      <c r="V49" s="29">
        <f t="shared" si="120"/>
        <v>0</v>
      </c>
      <c r="W49" s="29">
        <f t="shared" si="4"/>
        <v>1800000</v>
      </c>
      <c r="X49" s="28"/>
      <c r="Y49" s="29">
        <v>0</v>
      </c>
      <c r="Z49" s="29">
        <f t="shared" si="121"/>
        <v>0</v>
      </c>
      <c r="AA49" s="29">
        <f t="shared" si="121"/>
        <v>0</v>
      </c>
      <c r="AB49" s="29">
        <f t="shared" si="121"/>
        <v>0</v>
      </c>
      <c r="AC49" s="29">
        <f t="shared" si="121"/>
        <v>0</v>
      </c>
      <c r="AD49" s="29">
        <f t="shared" si="30"/>
        <v>0</v>
      </c>
      <c r="AE49" s="29">
        <v>0</v>
      </c>
      <c r="AF49" s="29">
        <f t="shared" si="121"/>
        <v>0</v>
      </c>
      <c r="AG49" s="29">
        <f t="shared" si="121"/>
        <v>0</v>
      </c>
      <c r="AH49" s="29">
        <f t="shared" si="121"/>
        <v>0</v>
      </c>
      <c r="AI49" s="29">
        <f t="shared" si="121"/>
        <v>0</v>
      </c>
      <c r="AJ49" s="29">
        <f t="shared" si="121"/>
        <v>0</v>
      </c>
      <c r="AK49" s="29">
        <f t="shared" si="121"/>
        <v>0</v>
      </c>
      <c r="AL49" s="29">
        <f t="shared" si="121"/>
        <v>0</v>
      </c>
      <c r="AM49" s="29">
        <f t="shared" si="31"/>
        <v>0</v>
      </c>
      <c r="AN49" s="29">
        <v>0</v>
      </c>
      <c r="AO49" s="29">
        <f t="shared" si="122"/>
        <v>0</v>
      </c>
      <c r="AP49" s="29">
        <f t="shared" si="122"/>
        <v>0</v>
      </c>
      <c r="AQ49" s="29">
        <f t="shared" si="122"/>
        <v>0</v>
      </c>
      <c r="AR49" s="29">
        <f t="shared" si="122"/>
        <v>0</v>
      </c>
      <c r="AS49" s="29">
        <f t="shared" si="122"/>
        <v>0</v>
      </c>
      <c r="AT49" s="29">
        <f t="shared" si="122"/>
        <v>0</v>
      </c>
      <c r="AU49" s="29">
        <f t="shared" si="122"/>
        <v>0</v>
      </c>
      <c r="AV49" s="29">
        <f t="shared" si="32"/>
        <v>0</v>
      </c>
      <c r="AW49" s="29">
        <v>0</v>
      </c>
      <c r="AX49" s="29">
        <f t="shared" si="123"/>
        <v>0</v>
      </c>
      <c r="AY49" s="29">
        <f t="shared" si="123"/>
        <v>0</v>
      </c>
      <c r="AZ49" s="29">
        <f t="shared" si="123"/>
        <v>0</v>
      </c>
      <c r="BA49" s="29">
        <f t="shared" si="123"/>
        <v>0</v>
      </c>
      <c r="BB49" s="29">
        <f t="shared" si="123"/>
        <v>0</v>
      </c>
      <c r="BC49" s="29">
        <f t="shared" si="123"/>
        <v>0</v>
      </c>
      <c r="BD49" s="29">
        <f t="shared" si="123"/>
        <v>0</v>
      </c>
      <c r="BE49" s="29">
        <f t="shared" si="33"/>
        <v>0</v>
      </c>
      <c r="BF49" s="29">
        <v>0</v>
      </c>
      <c r="BG49" s="29">
        <f t="shared" si="124"/>
        <v>0</v>
      </c>
      <c r="BH49" s="29">
        <f t="shared" si="124"/>
        <v>0</v>
      </c>
      <c r="BI49" s="29">
        <f t="shared" si="124"/>
        <v>0</v>
      </c>
      <c r="BJ49" s="29">
        <f t="shared" si="124"/>
        <v>0</v>
      </c>
      <c r="BK49" s="29">
        <f t="shared" si="124"/>
        <v>0</v>
      </c>
      <c r="BL49" s="29">
        <f t="shared" si="124"/>
        <v>0</v>
      </c>
      <c r="BM49" s="29">
        <f t="shared" si="124"/>
        <v>0</v>
      </c>
      <c r="BN49" s="29">
        <f t="shared" si="34"/>
        <v>0</v>
      </c>
      <c r="BO49" s="29">
        <v>0</v>
      </c>
      <c r="BP49" s="29">
        <f t="shared" si="125"/>
        <v>0</v>
      </c>
      <c r="BQ49" s="29">
        <f t="shared" si="125"/>
        <v>0</v>
      </c>
      <c r="BR49" s="29">
        <f t="shared" si="125"/>
        <v>0</v>
      </c>
      <c r="BS49" s="29">
        <f t="shared" si="125"/>
        <v>0</v>
      </c>
      <c r="BT49" s="29">
        <f t="shared" si="125"/>
        <v>0</v>
      </c>
      <c r="BU49" s="29">
        <f t="shared" si="125"/>
        <v>0</v>
      </c>
      <c r="BV49" s="29">
        <f t="shared" si="125"/>
        <v>0</v>
      </c>
      <c r="BW49" s="29">
        <f t="shared" si="35"/>
        <v>0</v>
      </c>
      <c r="BX49" s="29">
        <f>BW49</f>
        <v>0</v>
      </c>
      <c r="BY49" s="29">
        <f t="shared" si="108"/>
        <v>0</v>
      </c>
      <c r="BZ49" s="29"/>
    </row>
    <row r="50" spans="1:78" ht="15.75" hidden="1" outlineLevel="4" thickBot="1" x14ac:dyDescent="0.25">
      <c r="A50" s="31"/>
      <c r="B50" s="32">
        <f t="shared" si="86"/>
        <v>0</v>
      </c>
      <c r="C50" s="33"/>
      <c r="D50" s="34"/>
      <c r="E50" s="34"/>
      <c r="F50" s="34"/>
      <c r="G50" s="34">
        <f t="shared" si="79"/>
        <v>0</v>
      </c>
      <c r="H50" s="33" t="s">
        <v>39</v>
      </c>
      <c r="I50" s="34">
        <v>12</v>
      </c>
      <c r="J50" s="35">
        <v>1800000</v>
      </c>
      <c r="K50" s="35"/>
      <c r="L50" s="35"/>
      <c r="M50" s="35"/>
      <c r="N50" s="35"/>
      <c r="O50" s="35">
        <f t="shared" si="2"/>
        <v>1800000</v>
      </c>
      <c r="P50" s="36">
        <f t="shared" si="80"/>
        <v>1800000</v>
      </c>
      <c r="Q50" s="34">
        <v>12</v>
      </c>
      <c r="R50" s="35">
        <v>1800000</v>
      </c>
      <c r="S50" s="35"/>
      <c r="T50" s="35"/>
      <c r="U50" s="35"/>
      <c r="V50" s="35"/>
      <c r="W50" s="35">
        <f t="shared" si="4"/>
        <v>1800000</v>
      </c>
      <c r="X50" s="34">
        <v>12</v>
      </c>
      <c r="Y50" s="35"/>
      <c r="Z50" s="35"/>
      <c r="AA50" s="35"/>
      <c r="AB50" s="35"/>
      <c r="AC50" s="35"/>
      <c r="AD50" s="35">
        <f t="shared" si="30"/>
        <v>0</v>
      </c>
      <c r="AE50" s="35"/>
      <c r="AF50" s="35"/>
      <c r="AG50" s="35"/>
      <c r="AH50" s="35"/>
      <c r="AI50" s="35"/>
      <c r="AJ50" s="35"/>
      <c r="AK50" s="35"/>
      <c r="AL50" s="35"/>
      <c r="AM50" s="35">
        <f t="shared" si="31"/>
        <v>0</v>
      </c>
      <c r="AN50" s="35"/>
      <c r="AO50" s="35"/>
      <c r="AP50" s="35"/>
      <c r="AQ50" s="35"/>
      <c r="AR50" s="35"/>
      <c r="AS50" s="35"/>
      <c r="AT50" s="35"/>
      <c r="AU50" s="35"/>
      <c r="AV50" s="35">
        <f t="shared" si="32"/>
        <v>0</v>
      </c>
      <c r="AW50" s="35"/>
      <c r="AX50" s="35"/>
      <c r="AY50" s="35"/>
      <c r="AZ50" s="35"/>
      <c r="BA50" s="35"/>
      <c r="BB50" s="35"/>
      <c r="BC50" s="35"/>
      <c r="BD50" s="35"/>
      <c r="BE50" s="35">
        <f t="shared" si="33"/>
        <v>0</v>
      </c>
      <c r="BF50" s="35"/>
      <c r="BG50" s="35"/>
      <c r="BH50" s="35"/>
      <c r="BI50" s="35"/>
      <c r="BJ50" s="35"/>
      <c r="BK50" s="35"/>
      <c r="BL50" s="35"/>
      <c r="BM50" s="35"/>
      <c r="BN50" s="35">
        <f t="shared" si="34"/>
        <v>0</v>
      </c>
      <c r="BO50" s="35"/>
      <c r="BP50" s="35"/>
      <c r="BQ50" s="35"/>
      <c r="BR50" s="35"/>
      <c r="BS50" s="35"/>
      <c r="BT50" s="35"/>
      <c r="BU50" s="35"/>
      <c r="BV50" s="35"/>
      <c r="BW50" s="35">
        <f t="shared" si="35"/>
        <v>0</v>
      </c>
      <c r="BX50" s="35"/>
      <c r="BY50" s="35">
        <f t="shared" si="108"/>
        <v>0</v>
      </c>
      <c r="BZ50" s="35"/>
    </row>
    <row r="51" spans="1:78" ht="32.25" outlineLevel="2" thickBot="1" x14ac:dyDescent="0.25">
      <c r="A51" s="19" t="s">
        <v>63</v>
      </c>
      <c r="B51" s="20">
        <f t="shared" si="86"/>
        <v>12</v>
      </c>
      <c r="C51" s="38" t="s">
        <v>64</v>
      </c>
      <c r="D51" s="22">
        <f>SUM(D52)</f>
        <v>4000000</v>
      </c>
      <c r="E51" s="22">
        <f>SUM(E52)</f>
        <v>0</v>
      </c>
      <c r="F51" s="49"/>
      <c r="G51" s="22">
        <f t="shared" si="79"/>
        <v>4000000</v>
      </c>
      <c r="H51" s="38"/>
      <c r="I51" s="22"/>
      <c r="J51" s="21">
        <f t="shared" ref="J51:N52" si="126">SUM(J52)</f>
        <v>4000000</v>
      </c>
      <c r="K51" s="21">
        <f t="shared" si="126"/>
        <v>0</v>
      </c>
      <c r="L51" s="21">
        <f t="shared" si="126"/>
        <v>0</v>
      </c>
      <c r="M51" s="21">
        <f t="shared" si="126"/>
        <v>0</v>
      </c>
      <c r="N51" s="21">
        <f t="shared" si="126"/>
        <v>0</v>
      </c>
      <c r="O51" s="21">
        <f t="shared" si="2"/>
        <v>4000000</v>
      </c>
      <c r="P51" s="23">
        <f t="shared" si="80"/>
        <v>0</v>
      </c>
      <c r="Q51" s="22"/>
      <c r="R51" s="21">
        <f t="shared" ref="R51:V52" si="127">SUM(R52)</f>
        <v>4000000</v>
      </c>
      <c r="S51" s="21">
        <f t="shared" si="127"/>
        <v>0</v>
      </c>
      <c r="T51" s="21">
        <f t="shared" si="127"/>
        <v>0</v>
      </c>
      <c r="U51" s="21">
        <f t="shared" si="127"/>
        <v>0</v>
      </c>
      <c r="V51" s="21">
        <f t="shared" si="127"/>
        <v>0</v>
      </c>
      <c r="W51" s="21">
        <f t="shared" si="4"/>
        <v>4000000</v>
      </c>
      <c r="X51" s="22"/>
      <c r="Y51" s="21">
        <f t="shared" ref="Y51:AN52" si="128">SUM(Y52)</f>
        <v>0</v>
      </c>
      <c r="Z51" s="21">
        <f t="shared" si="128"/>
        <v>0</v>
      </c>
      <c r="AA51" s="21">
        <f t="shared" si="128"/>
        <v>0</v>
      </c>
      <c r="AB51" s="21">
        <f t="shared" si="128"/>
        <v>0</v>
      </c>
      <c r="AC51" s="21">
        <f t="shared" si="128"/>
        <v>0</v>
      </c>
      <c r="AD51" s="21">
        <f t="shared" si="30"/>
        <v>0</v>
      </c>
      <c r="AE51" s="21">
        <f t="shared" si="128"/>
        <v>0</v>
      </c>
      <c r="AF51" s="21">
        <f t="shared" si="128"/>
        <v>0</v>
      </c>
      <c r="AG51" s="21">
        <f t="shared" si="128"/>
        <v>0</v>
      </c>
      <c r="AH51" s="21">
        <f t="shared" si="128"/>
        <v>0</v>
      </c>
      <c r="AI51" s="21">
        <f t="shared" si="128"/>
        <v>0</v>
      </c>
      <c r="AJ51" s="21">
        <f t="shared" si="128"/>
        <v>0</v>
      </c>
      <c r="AK51" s="21">
        <f t="shared" si="128"/>
        <v>0</v>
      </c>
      <c r="AL51" s="21">
        <f t="shared" si="128"/>
        <v>0</v>
      </c>
      <c r="AM51" s="21">
        <f t="shared" si="31"/>
        <v>0</v>
      </c>
      <c r="AN51" s="21">
        <f t="shared" si="128"/>
        <v>0</v>
      </c>
      <c r="AO51" s="21">
        <f t="shared" ref="AO51:AU52" si="129">SUM(AO52)</f>
        <v>0</v>
      </c>
      <c r="AP51" s="21">
        <f t="shared" si="129"/>
        <v>0</v>
      </c>
      <c r="AQ51" s="21">
        <f t="shared" si="129"/>
        <v>0</v>
      </c>
      <c r="AR51" s="21">
        <f t="shared" si="129"/>
        <v>0</v>
      </c>
      <c r="AS51" s="21">
        <f t="shared" si="129"/>
        <v>0</v>
      </c>
      <c r="AT51" s="21">
        <f t="shared" si="129"/>
        <v>0</v>
      </c>
      <c r="AU51" s="21">
        <f t="shared" si="129"/>
        <v>0</v>
      </c>
      <c r="AV51" s="21">
        <f t="shared" si="32"/>
        <v>0</v>
      </c>
      <c r="AW51" s="21">
        <f t="shared" ref="AW51:BL52" si="130">SUM(AW52)</f>
        <v>0</v>
      </c>
      <c r="AX51" s="21">
        <f t="shared" si="130"/>
        <v>0</v>
      </c>
      <c r="AY51" s="21">
        <f t="shared" si="130"/>
        <v>0</v>
      </c>
      <c r="AZ51" s="21">
        <f t="shared" si="130"/>
        <v>0</v>
      </c>
      <c r="BA51" s="21">
        <f t="shared" si="130"/>
        <v>0</v>
      </c>
      <c r="BB51" s="21">
        <f t="shared" si="130"/>
        <v>0</v>
      </c>
      <c r="BC51" s="21">
        <f t="shared" si="130"/>
        <v>0</v>
      </c>
      <c r="BD51" s="21">
        <f t="shared" si="130"/>
        <v>0</v>
      </c>
      <c r="BE51" s="21">
        <f t="shared" si="33"/>
        <v>0</v>
      </c>
      <c r="BF51" s="21">
        <f t="shared" si="130"/>
        <v>0</v>
      </c>
      <c r="BG51" s="21">
        <f t="shared" si="130"/>
        <v>0</v>
      </c>
      <c r="BH51" s="21">
        <f t="shared" si="130"/>
        <v>0</v>
      </c>
      <c r="BI51" s="21">
        <f t="shared" si="130"/>
        <v>0</v>
      </c>
      <c r="BJ51" s="21">
        <f t="shared" si="130"/>
        <v>0</v>
      </c>
      <c r="BK51" s="21">
        <f t="shared" si="130"/>
        <v>0</v>
      </c>
      <c r="BL51" s="21">
        <f t="shared" si="130"/>
        <v>0</v>
      </c>
      <c r="BM51" s="21">
        <f t="shared" ref="BG51:BM52" si="131">SUM(BM52)</f>
        <v>0</v>
      </c>
      <c r="BN51" s="21">
        <f t="shared" si="34"/>
        <v>0</v>
      </c>
      <c r="BO51" s="21">
        <f t="shared" ref="BO51:BX52" si="132">SUM(BO52)</f>
        <v>0</v>
      </c>
      <c r="BP51" s="21">
        <f t="shared" si="132"/>
        <v>0</v>
      </c>
      <c r="BQ51" s="21">
        <f t="shared" si="132"/>
        <v>0</v>
      </c>
      <c r="BR51" s="21">
        <f t="shared" si="132"/>
        <v>0</v>
      </c>
      <c r="BS51" s="21">
        <f t="shared" si="132"/>
        <v>0</v>
      </c>
      <c r="BT51" s="21">
        <f t="shared" si="132"/>
        <v>0</v>
      </c>
      <c r="BU51" s="21">
        <f t="shared" si="132"/>
        <v>0</v>
      </c>
      <c r="BV51" s="21">
        <f t="shared" si="132"/>
        <v>0</v>
      </c>
      <c r="BW51" s="21">
        <f t="shared" si="35"/>
        <v>0</v>
      </c>
      <c r="BX51" s="21">
        <f t="shared" si="132"/>
        <v>0</v>
      </c>
      <c r="BY51" s="21">
        <f t="shared" si="108"/>
        <v>0</v>
      </c>
      <c r="BZ51" s="21"/>
    </row>
    <row r="52" spans="1:78" ht="48" outlineLevel="3" collapsed="1" thickBot="1" x14ac:dyDescent="0.25">
      <c r="A52" s="24" t="s">
        <v>65</v>
      </c>
      <c r="B52" s="25">
        <f t="shared" si="86"/>
        <v>15</v>
      </c>
      <c r="C52" s="26" t="s">
        <v>66</v>
      </c>
      <c r="D52" s="28">
        <v>4000000</v>
      </c>
      <c r="E52" s="28"/>
      <c r="F52" s="50"/>
      <c r="G52" s="28">
        <f t="shared" si="79"/>
        <v>4000000</v>
      </c>
      <c r="H52" s="26"/>
      <c r="I52" s="28"/>
      <c r="J52" s="29">
        <f t="shared" si="126"/>
        <v>4000000</v>
      </c>
      <c r="K52" s="29">
        <f t="shared" si="126"/>
        <v>0</v>
      </c>
      <c r="L52" s="29">
        <f t="shared" si="126"/>
        <v>0</v>
      </c>
      <c r="M52" s="29">
        <f t="shared" si="126"/>
        <v>0</v>
      </c>
      <c r="N52" s="29">
        <f t="shared" si="126"/>
        <v>0</v>
      </c>
      <c r="O52" s="29">
        <f t="shared" si="2"/>
        <v>4000000</v>
      </c>
      <c r="P52" s="30">
        <f t="shared" si="80"/>
        <v>0</v>
      </c>
      <c r="Q52" s="28"/>
      <c r="R52" s="29">
        <f t="shared" si="127"/>
        <v>4000000</v>
      </c>
      <c r="S52" s="29">
        <f t="shared" si="127"/>
        <v>0</v>
      </c>
      <c r="T52" s="29">
        <f t="shared" si="127"/>
        <v>0</v>
      </c>
      <c r="U52" s="29">
        <f t="shared" si="127"/>
        <v>0</v>
      </c>
      <c r="V52" s="29">
        <f t="shared" si="127"/>
        <v>0</v>
      </c>
      <c r="W52" s="29">
        <f t="shared" si="4"/>
        <v>4000000</v>
      </c>
      <c r="X52" s="28"/>
      <c r="Y52" s="29">
        <v>0</v>
      </c>
      <c r="Z52" s="29">
        <f t="shared" si="128"/>
        <v>0</v>
      </c>
      <c r="AA52" s="29">
        <f t="shared" si="128"/>
        <v>0</v>
      </c>
      <c r="AB52" s="29">
        <f t="shared" si="128"/>
        <v>0</v>
      </c>
      <c r="AC52" s="29">
        <f t="shared" si="128"/>
        <v>0</v>
      </c>
      <c r="AD52" s="29">
        <f t="shared" si="30"/>
        <v>0</v>
      </c>
      <c r="AE52" s="29">
        <v>0</v>
      </c>
      <c r="AF52" s="29">
        <f t="shared" si="128"/>
        <v>0</v>
      </c>
      <c r="AG52" s="29">
        <f t="shared" si="128"/>
        <v>0</v>
      </c>
      <c r="AH52" s="29">
        <f t="shared" si="128"/>
        <v>0</v>
      </c>
      <c r="AI52" s="29">
        <f t="shared" si="128"/>
        <v>0</v>
      </c>
      <c r="AJ52" s="29">
        <f t="shared" si="128"/>
        <v>0</v>
      </c>
      <c r="AK52" s="29">
        <f t="shared" si="128"/>
        <v>0</v>
      </c>
      <c r="AL52" s="29">
        <f t="shared" si="128"/>
        <v>0</v>
      </c>
      <c r="AM52" s="29">
        <f t="shared" si="31"/>
        <v>0</v>
      </c>
      <c r="AN52" s="29">
        <v>0</v>
      </c>
      <c r="AO52" s="29">
        <f t="shared" si="129"/>
        <v>0</v>
      </c>
      <c r="AP52" s="29">
        <f t="shared" si="129"/>
        <v>0</v>
      </c>
      <c r="AQ52" s="29">
        <f t="shared" si="129"/>
        <v>0</v>
      </c>
      <c r="AR52" s="29">
        <f t="shared" si="129"/>
        <v>0</v>
      </c>
      <c r="AS52" s="29">
        <f t="shared" si="129"/>
        <v>0</v>
      </c>
      <c r="AT52" s="29">
        <f t="shared" si="129"/>
        <v>0</v>
      </c>
      <c r="AU52" s="29">
        <f t="shared" si="129"/>
        <v>0</v>
      </c>
      <c r="AV52" s="29">
        <f t="shared" si="32"/>
        <v>0</v>
      </c>
      <c r="AW52" s="29">
        <v>0</v>
      </c>
      <c r="AX52" s="29">
        <f t="shared" si="130"/>
        <v>0</v>
      </c>
      <c r="AY52" s="29">
        <f t="shared" si="130"/>
        <v>0</v>
      </c>
      <c r="AZ52" s="29">
        <f t="shared" si="130"/>
        <v>0</v>
      </c>
      <c r="BA52" s="29">
        <f t="shared" si="130"/>
        <v>0</v>
      </c>
      <c r="BB52" s="29">
        <f t="shared" si="130"/>
        <v>0</v>
      </c>
      <c r="BC52" s="29">
        <f t="shared" si="130"/>
        <v>0</v>
      </c>
      <c r="BD52" s="29">
        <f t="shared" si="130"/>
        <v>0</v>
      </c>
      <c r="BE52" s="29">
        <f t="shared" si="33"/>
        <v>0</v>
      </c>
      <c r="BF52" s="29">
        <v>0</v>
      </c>
      <c r="BG52" s="29">
        <f t="shared" si="131"/>
        <v>0</v>
      </c>
      <c r="BH52" s="29">
        <f t="shared" si="131"/>
        <v>0</v>
      </c>
      <c r="BI52" s="29">
        <f t="shared" si="131"/>
        <v>0</v>
      </c>
      <c r="BJ52" s="29">
        <f t="shared" si="131"/>
        <v>0</v>
      </c>
      <c r="BK52" s="29">
        <f t="shared" si="131"/>
        <v>0</v>
      </c>
      <c r="BL52" s="29">
        <f t="shared" si="131"/>
        <v>0</v>
      </c>
      <c r="BM52" s="29">
        <f t="shared" si="131"/>
        <v>0</v>
      </c>
      <c r="BN52" s="29">
        <f t="shared" si="34"/>
        <v>0</v>
      </c>
      <c r="BO52" s="29">
        <v>0</v>
      </c>
      <c r="BP52" s="29">
        <f t="shared" si="132"/>
        <v>0</v>
      </c>
      <c r="BQ52" s="29">
        <f t="shared" si="132"/>
        <v>0</v>
      </c>
      <c r="BR52" s="29">
        <f t="shared" si="132"/>
        <v>0</v>
      </c>
      <c r="BS52" s="29">
        <f t="shared" si="132"/>
        <v>0</v>
      </c>
      <c r="BT52" s="29">
        <f t="shared" si="132"/>
        <v>0</v>
      </c>
      <c r="BU52" s="29">
        <f t="shared" si="132"/>
        <v>0</v>
      </c>
      <c r="BV52" s="29">
        <f t="shared" si="132"/>
        <v>0</v>
      </c>
      <c r="BW52" s="29">
        <f t="shared" si="35"/>
        <v>0</v>
      </c>
      <c r="BX52" s="29">
        <f>BW52</f>
        <v>0</v>
      </c>
      <c r="BY52" s="29">
        <f t="shared" si="108"/>
        <v>0</v>
      </c>
      <c r="BZ52" s="29"/>
    </row>
    <row r="53" spans="1:78" ht="15.75" hidden="1" outlineLevel="4" thickBot="1" x14ac:dyDescent="0.25">
      <c r="A53" s="31"/>
      <c r="B53" s="32">
        <f t="shared" si="86"/>
        <v>0</v>
      </c>
      <c r="C53" s="33"/>
      <c r="D53" s="34"/>
      <c r="E53" s="34"/>
      <c r="F53" s="34"/>
      <c r="G53" s="34">
        <f t="shared" si="79"/>
        <v>0</v>
      </c>
      <c r="H53" s="33" t="s">
        <v>39</v>
      </c>
      <c r="I53" s="34">
        <v>12</v>
      </c>
      <c r="J53" s="35">
        <v>4000000</v>
      </c>
      <c r="K53" s="35"/>
      <c r="L53" s="35"/>
      <c r="M53" s="35"/>
      <c r="N53" s="35"/>
      <c r="O53" s="35">
        <f t="shared" si="2"/>
        <v>4000000</v>
      </c>
      <c r="P53" s="36">
        <f t="shared" si="80"/>
        <v>4000000</v>
      </c>
      <c r="Q53" s="34">
        <v>12</v>
      </c>
      <c r="R53" s="35">
        <v>4000000</v>
      </c>
      <c r="S53" s="35"/>
      <c r="T53" s="35"/>
      <c r="U53" s="35"/>
      <c r="V53" s="35"/>
      <c r="W53" s="35">
        <f t="shared" si="4"/>
        <v>4000000</v>
      </c>
      <c r="X53" s="34">
        <v>12</v>
      </c>
      <c r="Y53" s="35"/>
      <c r="Z53" s="35"/>
      <c r="AA53" s="35"/>
      <c r="AB53" s="35"/>
      <c r="AC53" s="35"/>
      <c r="AD53" s="35">
        <f t="shared" si="30"/>
        <v>0</v>
      </c>
      <c r="AE53" s="35"/>
      <c r="AF53" s="35"/>
      <c r="AG53" s="35"/>
      <c r="AH53" s="35"/>
      <c r="AI53" s="35"/>
      <c r="AJ53" s="35"/>
      <c r="AK53" s="35"/>
      <c r="AL53" s="35"/>
      <c r="AM53" s="35">
        <f t="shared" si="31"/>
        <v>0</v>
      </c>
      <c r="AN53" s="35"/>
      <c r="AO53" s="35"/>
      <c r="AP53" s="35"/>
      <c r="AQ53" s="35"/>
      <c r="AR53" s="35"/>
      <c r="AS53" s="35"/>
      <c r="AT53" s="35"/>
      <c r="AU53" s="35"/>
      <c r="AV53" s="35">
        <f t="shared" si="32"/>
        <v>0</v>
      </c>
      <c r="AW53" s="35"/>
      <c r="AX53" s="35"/>
      <c r="AY53" s="35"/>
      <c r="AZ53" s="35"/>
      <c r="BA53" s="35"/>
      <c r="BB53" s="35"/>
      <c r="BC53" s="35"/>
      <c r="BD53" s="35"/>
      <c r="BE53" s="35">
        <f t="shared" si="33"/>
        <v>0</v>
      </c>
      <c r="BF53" s="35"/>
      <c r="BG53" s="35"/>
      <c r="BH53" s="35"/>
      <c r="BI53" s="35"/>
      <c r="BJ53" s="35"/>
      <c r="BK53" s="35"/>
      <c r="BL53" s="35"/>
      <c r="BM53" s="35"/>
      <c r="BN53" s="35">
        <f t="shared" si="34"/>
        <v>0</v>
      </c>
      <c r="BO53" s="35"/>
      <c r="BP53" s="35"/>
      <c r="BQ53" s="35"/>
      <c r="BR53" s="35"/>
      <c r="BS53" s="35"/>
      <c r="BT53" s="35"/>
      <c r="BU53" s="35"/>
      <c r="BV53" s="35"/>
      <c r="BW53" s="35">
        <f t="shared" si="35"/>
        <v>0</v>
      </c>
      <c r="BX53" s="35"/>
      <c r="BY53" s="35">
        <f t="shared" si="108"/>
        <v>0</v>
      </c>
      <c r="BZ53" s="35"/>
    </row>
  </sheetData>
  <autoFilter ref="A3:BX53"/>
  <mergeCells count="23">
    <mergeCell ref="BO1:BW1"/>
    <mergeCell ref="R1:W1"/>
    <mergeCell ref="X1:X2"/>
    <mergeCell ref="Y1:AD1"/>
    <mergeCell ref="AE1:AM1"/>
    <mergeCell ref="AN1:AV1"/>
    <mergeCell ref="AW1:BE1"/>
    <mergeCell ref="BY1:BY2"/>
    <mergeCell ref="BZ1:BZ2"/>
    <mergeCell ref="Q1:Q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O1"/>
    <mergeCell ref="P1:P2"/>
    <mergeCell ref="BX1:BX2"/>
    <mergeCell ref="BF1:BN1"/>
  </mergeCells>
  <pageMargins left="0.27" right="0.16" top="0.49" bottom="0.48" header="0.5" footer="0.5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Perub RKPD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RAFATAR</cp:lastModifiedBy>
  <dcterms:created xsi:type="dcterms:W3CDTF">2022-05-26T07:19:09Z</dcterms:created>
  <dcterms:modified xsi:type="dcterms:W3CDTF">2022-05-26T08:31:36Z</dcterms:modified>
</cp:coreProperties>
</file>