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2022'!$A$3:$BX$200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200" i="1" l="1"/>
  <c r="BY200" i="1" s="1"/>
  <c r="BN200" i="1"/>
  <c r="BE200" i="1"/>
  <c r="AV200" i="1"/>
  <c r="AM200" i="1"/>
  <c r="AD200" i="1"/>
  <c r="W200" i="1"/>
  <c r="O200" i="1"/>
  <c r="P200" i="1" s="1"/>
  <c r="G200" i="1"/>
  <c r="B200" i="1"/>
  <c r="BV199" i="1"/>
  <c r="BU199" i="1"/>
  <c r="BT199" i="1"/>
  <c r="BS199" i="1"/>
  <c r="BR199" i="1"/>
  <c r="BQ199" i="1"/>
  <c r="BP199" i="1"/>
  <c r="BM199" i="1"/>
  <c r="BL199" i="1"/>
  <c r="BK199" i="1"/>
  <c r="BJ199" i="1"/>
  <c r="BI199" i="1"/>
  <c r="BH199" i="1"/>
  <c r="BG199" i="1"/>
  <c r="BD199" i="1"/>
  <c r="BC199" i="1"/>
  <c r="BB199" i="1"/>
  <c r="BA199" i="1"/>
  <c r="AZ199" i="1"/>
  <c r="AY199" i="1"/>
  <c r="AX199" i="1"/>
  <c r="AU199" i="1"/>
  <c r="AT199" i="1"/>
  <c r="AS199" i="1"/>
  <c r="AR199" i="1"/>
  <c r="AQ199" i="1"/>
  <c r="AP199" i="1"/>
  <c r="AO199" i="1"/>
  <c r="AL199" i="1"/>
  <c r="AK199" i="1"/>
  <c r="AJ199" i="1"/>
  <c r="AI199" i="1"/>
  <c r="AH199" i="1"/>
  <c r="AG199" i="1"/>
  <c r="AF199" i="1"/>
  <c r="AC199" i="1"/>
  <c r="AB199" i="1"/>
  <c r="AA199" i="1"/>
  <c r="Z199" i="1"/>
  <c r="V199" i="1"/>
  <c r="U199" i="1"/>
  <c r="T199" i="1"/>
  <c r="S199" i="1"/>
  <c r="R199" i="1"/>
  <c r="N199" i="1"/>
  <c r="M199" i="1"/>
  <c r="L199" i="1"/>
  <c r="K199" i="1"/>
  <c r="J199" i="1"/>
  <c r="G199" i="1"/>
  <c r="B199" i="1"/>
  <c r="BW198" i="1"/>
  <c r="BY198" i="1" s="1"/>
  <c r="BN198" i="1"/>
  <c r="BE198" i="1"/>
  <c r="AV198" i="1"/>
  <c r="AM198" i="1"/>
  <c r="AD198" i="1"/>
  <c r="W198" i="1"/>
  <c r="O198" i="1"/>
  <c r="G198" i="1"/>
  <c r="B198" i="1"/>
  <c r="BV197" i="1"/>
  <c r="BU197" i="1"/>
  <c r="BT197" i="1"/>
  <c r="BS197" i="1"/>
  <c r="BR197" i="1"/>
  <c r="BQ197" i="1"/>
  <c r="BP197" i="1"/>
  <c r="BM197" i="1"/>
  <c r="BL197" i="1"/>
  <c r="BK197" i="1"/>
  <c r="BJ197" i="1"/>
  <c r="BI197" i="1"/>
  <c r="BH197" i="1"/>
  <c r="BG197" i="1"/>
  <c r="BD197" i="1"/>
  <c r="BC197" i="1"/>
  <c r="BB197" i="1"/>
  <c r="BA197" i="1"/>
  <c r="AZ197" i="1"/>
  <c r="AY197" i="1"/>
  <c r="AX197" i="1"/>
  <c r="AU197" i="1"/>
  <c r="AT197" i="1"/>
  <c r="AS197" i="1"/>
  <c r="AR197" i="1"/>
  <c r="AQ197" i="1"/>
  <c r="AP197" i="1"/>
  <c r="AO197" i="1"/>
  <c r="AL197" i="1"/>
  <c r="AK197" i="1"/>
  <c r="AJ197" i="1"/>
  <c r="AI197" i="1"/>
  <c r="AH197" i="1"/>
  <c r="AG197" i="1"/>
  <c r="AF197" i="1"/>
  <c r="AC197" i="1"/>
  <c r="AB197" i="1"/>
  <c r="AA197" i="1"/>
  <c r="Z197" i="1"/>
  <c r="V197" i="1"/>
  <c r="U197" i="1"/>
  <c r="T197" i="1"/>
  <c r="S197" i="1"/>
  <c r="R197" i="1"/>
  <c r="N197" i="1"/>
  <c r="M197" i="1"/>
  <c r="L197" i="1"/>
  <c r="K197" i="1"/>
  <c r="J197" i="1"/>
  <c r="G197" i="1"/>
  <c r="B197" i="1"/>
  <c r="BW196" i="1"/>
  <c r="BY196" i="1" s="1"/>
  <c r="BN196" i="1"/>
  <c r="BE196" i="1"/>
  <c r="AV196" i="1"/>
  <c r="AM196" i="1"/>
  <c r="AD196" i="1"/>
  <c r="W196" i="1"/>
  <c r="O196" i="1"/>
  <c r="G196" i="1"/>
  <c r="B196" i="1"/>
  <c r="BV195" i="1"/>
  <c r="BU195" i="1"/>
  <c r="BT195" i="1"/>
  <c r="BS195" i="1"/>
  <c r="BR195" i="1"/>
  <c r="BQ195" i="1"/>
  <c r="BP195" i="1"/>
  <c r="BO195" i="1"/>
  <c r="BO194" i="1" s="1"/>
  <c r="BM195" i="1"/>
  <c r="BL195" i="1"/>
  <c r="BK195" i="1"/>
  <c r="BJ195" i="1"/>
  <c r="BI195" i="1"/>
  <c r="BH195" i="1"/>
  <c r="BG195" i="1"/>
  <c r="BD195" i="1"/>
  <c r="BC195" i="1"/>
  <c r="BB195" i="1"/>
  <c r="BA195" i="1"/>
  <c r="AZ195" i="1"/>
  <c r="AY195" i="1"/>
  <c r="AX195" i="1"/>
  <c r="AU195" i="1"/>
  <c r="AT195" i="1"/>
  <c r="AS195" i="1"/>
  <c r="AR195" i="1"/>
  <c r="AQ195" i="1"/>
  <c r="AP195" i="1"/>
  <c r="AO195" i="1"/>
  <c r="AL195" i="1"/>
  <c r="AK195" i="1"/>
  <c r="AJ195" i="1"/>
  <c r="AI195" i="1"/>
  <c r="AH195" i="1"/>
  <c r="AG195" i="1"/>
  <c r="AF195" i="1"/>
  <c r="AC195" i="1"/>
  <c r="AB195" i="1"/>
  <c r="AA195" i="1"/>
  <c r="Z195" i="1"/>
  <c r="V195" i="1"/>
  <c r="U195" i="1"/>
  <c r="T195" i="1"/>
  <c r="S195" i="1"/>
  <c r="R195" i="1"/>
  <c r="N195" i="1"/>
  <c r="M195" i="1"/>
  <c r="L195" i="1"/>
  <c r="K195" i="1"/>
  <c r="J195" i="1"/>
  <c r="G195" i="1"/>
  <c r="B195" i="1"/>
  <c r="BF194" i="1"/>
  <c r="AW194" i="1"/>
  <c r="AN194" i="1"/>
  <c r="AE194" i="1"/>
  <c r="Y194" i="1"/>
  <c r="E194" i="1"/>
  <c r="D194" i="1"/>
  <c r="B194" i="1"/>
  <c r="BO193" i="1"/>
  <c r="BO192" i="1" s="1"/>
  <c r="BF193" i="1"/>
  <c r="BN193" i="1" s="1"/>
  <c r="AW193" i="1"/>
  <c r="BE193" i="1" s="1"/>
  <c r="AN193" i="1"/>
  <c r="AN192" i="1" s="1"/>
  <c r="AE193" i="1"/>
  <c r="AE192" i="1" s="1"/>
  <c r="AD193" i="1"/>
  <c r="W193" i="1"/>
  <c r="O193" i="1"/>
  <c r="G193" i="1"/>
  <c r="B193" i="1"/>
  <c r="BV192" i="1"/>
  <c r="BU192" i="1"/>
  <c r="BT192" i="1"/>
  <c r="BS192" i="1"/>
  <c r="BR192" i="1"/>
  <c r="BQ192" i="1"/>
  <c r="BP192" i="1"/>
  <c r="BM192" i="1"/>
  <c r="BL192" i="1"/>
  <c r="BK192" i="1"/>
  <c r="BJ192" i="1"/>
  <c r="BI192" i="1"/>
  <c r="BH192" i="1"/>
  <c r="BG192" i="1"/>
  <c r="BF192" i="1"/>
  <c r="BD192" i="1"/>
  <c r="BC192" i="1"/>
  <c r="BB192" i="1"/>
  <c r="BA192" i="1"/>
  <c r="AZ192" i="1"/>
  <c r="AY192" i="1"/>
  <c r="AX192" i="1"/>
  <c r="AU192" i="1"/>
  <c r="AT192" i="1"/>
  <c r="AS192" i="1"/>
  <c r="AR192" i="1"/>
  <c r="AQ192" i="1"/>
  <c r="AP192" i="1"/>
  <c r="AO192" i="1"/>
  <c r="AL192" i="1"/>
  <c r="AK192" i="1"/>
  <c r="AJ192" i="1"/>
  <c r="AI192" i="1"/>
  <c r="AH192" i="1"/>
  <c r="AG192" i="1"/>
  <c r="AF192" i="1"/>
  <c r="AC192" i="1"/>
  <c r="AB192" i="1"/>
  <c r="AA192" i="1"/>
  <c r="Z192" i="1"/>
  <c r="Y192" i="1"/>
  <c r="Y185" i="1" s="1"/>
  <c r="V192" i="1"/>
  <c r="U192" i="1"/>
  <c r="T192" i="1"/>
  <c r="S192" i="1"/>
  <c r="R192" i="1"/>
  <c r="N192" i="1"/>
  <c r="M192" i="1"/>
  <c r="L192" i="1"/>
  <c r="K192" i="1"/>
  <c r="J192" i="1"/>
  <c r="G192" i="1"/>
  <c r="B192" i="1"/>
  <c r="BW191" i="1"/>
  <c r="BY191" i="1" s="1"/>
  <c r="BN191" i="1"/>
  <c r="BE191" i="1"/>
  <c r="AV191" i="1"/>
  <c r="AM191" i="1"/>
  <c r="AD191" i="1"/>
  <c r="W191" i="1"/>
  <c r="O191" i="1"/>
  <c r="G191" i="1"/>
  <c r="B191" i="1"/>
  <c r="BV190" i="1"/>
  <c r="BU190" i="1"/>
  <c r="BT190" i="1"/>
  <c r="BS190" i="1"/>
  <c r="BR190" i="1"/>
  <c r="BQ190" i="1"/>
  <c r="BP190" i="1"/>
  <c r="BM190" i="1"/>
  <c r="BL190" i="1"/>
  <c r="BK190" i="1"/>
  <c r="BJ190" i="1"/>
  <c r="BI190" i="1"/>
  <c r="BH190" i="1"/>
  <c r="BG190" i="1"/>
  <c r="BD190" i="1"/>
  <c r="BC190" i="1"/>
  <c r="BB190" i="1"/>
  <c r="BA190" i="1"/>
  <c r="AZ190" i="1"/>
  <c r="AY190" i="1"/>
  <c r="AX190" i="1"/>
  <c r="AU190" i="1"/>
  <c r="AT190" i="1"/>
  <c r="AS190" i="1"/>
  <c r="AR190" i="1"/>
  <c r="AQ190" i="1"/>
  <c r="AP190" i="1"/>
  <c r="AO190" i="1"/>
  <c r="AL190" i="1"/>
  <c r="AK190" i="1"/>
  <c r="AJ190" i="1"/>
  <c r="AI190" i="1"/>
  <c r="AH190" i="1"/>
  <c r="AG190" i="1"/>
  <c r="AF190" i="1"/>
  <c r="AC190" i="1"/>
  <c r="AB190" i="1"/>
  <c r="AA190" i="1"/>
  <c r="Z190" i="1"/>
  <c r="V190" i="1"/>
  <c r="U190" i="1"/>
  <c r="T190" i="1"/>
  <c r="S190" i="1"/>
  <c r="R190" i="1"/>
  <c r="N190" i="1"/>
  <c r="M190" i="1"/>
  <c r="L190" i="1"/>
  <c r="K190" i="1"/>
  <c r="J190" i="1"/>
  <c r="G190" i="1"/>
  <c r="B190" i="1"/>
  <c r="BW189" i="1"/>
  <c r="BY189" i="1" s="1"/>
  <c r="BN189" i="1"/>
  <c r="BE189" i="1"/>
  <c r="AV189" i="1"/>
  <c r="AM189" i="1"/>
  <c r="AD189" i="1"/>
  <c r="W189" i="1"/>
  <c r="O189" i="1"/>
  <c r="G189" i="1"/>
  <c r="B189" i="1"/>
  <c r="BV188" i="1"/>
  <c r="BU188" i="1"/>
  <c r="BT188" i="1"/>
  <c r="BS188" i="1"/>
  <c r="BR188" i="1"/>
  <c r="BQ188" i="1"/>
  <c r="BP188" i="1"/>
  <c r="BM188" i="1"/>
  <c r="BL188" i="1"/>
  <c r="BK188" i="1"/>
  <c r="BJ188" i="1"/>
  <c r="BI188" i="1"/>
  <c r="BH188" i="1"/>
  <c r="BG188" i="1"/>
  <c r="BD188" i="1"/>
  <c r="BC188" i="1"/>
  <c r="BB188" i="1"/>
  <c r="BA188" i="1"/>
  <c r="AZ188" i="1"/>
  <c r="AY188" i="1"/>
  <c r="AX188" i="1"/>
  <c r="AU188" i="1"/>
  <c r="AT188" i="1"/>
  <c r="AS188" i="1"/>
  <c r="AR188" i="1"/>
  <c r="AQ188" i="1"/>
  <c r="AP188" i="1"/>
  <c r="AO188" i="1"/>
  <c r="AL188" i="1"/>
  <c r="AK188" i="1"/>
  <c r="AJ188" i="1"/>
  <c r="AI188" i="1"/>
  <c r="AH188" i="1"/>
  <c r="AG188" i="1"/>
  <c r="AF188" i="1"/>
  <c r="AC188" i="1"/>
  <c r="AB188" i="1"/>
  <c r="AA188" i="1"/>
  <c r="Z188" i="1"/>
  <c r="V188" i="1"/>
  <c r="U188" i="1"/>
  <c r="T188" i="1"/>
  <c r="S188" i="1"/>
  <c r="R188" i="1"/>
  <c r="N188" i="1"/>
  <c r="M188" i="1"/>
  <c r="L188" i="1"/>
  <c r="K188" i="1"/>
  <c r="J188" i="1"/>
  <c r="G188" i="1"/>
  <c r="B188" i="1"/>
  <c r="BW187" i="1"/>
  <c r="BY187" i="1" s="1"/>
  <c r="BN187" i="1"/>
  <c r="BE187" i="1"/>
  <c r="AV187" i="1"/>
  <c r="AM187" i="1"/>
  <c r="AD187" i="1"/>
  <c r="W187" i="1"/>
  <c r="O187" i="1"/>
  <c r="P187" i="1" s="1"/>
  <c r="G187" i="1"/>
  <c r="B187" i="1"/>
  <c r="BV186" i="1"/>
  <c r="BU186" i="1"/>
  <c r="BT186" i="1"/>
  <c r="BS186" i="1"/>
  <c r="BR186" i="1"/>
  <c r="BQ186" i="1"/>
  <c r="BP186" i="1"/>
  <c r="BM186" i="1"/>
  <c r="BL186" i="1"/>
  <c r="BK186" i="1"/>
  <c r="BJ186" i="1"/>
  <c r="BI186" i="1"/>
  <c r="BH186" i="1"/>
  <c r="BG186" i="1"/>
  <c r="BD186" i="1"/>
  <c r="BC186" i="1"/>
  <c r="BB186" i="1"/>
  <c r="BA186" i="1"/>
  <c r="AZ186" i="1"/>
  <c r="AY186" i="1"/>
  <c r="AX186" i="1"/>
  <c r="AU186" i="1"/>
  <c r="AT186" i="1"/>
  <c r="AS186" i="1"/>
  <c r="AR186" i="1"/>
  <c r="AQ186" i="1"/>
  <c r="AP186" i="1"/>
  <c r="AO186" i="1"/>
  <c r="AL186" i="1"/>
  <c r="AK186" i="1"/>
  <c r="AJ186" i="1"/>
  <c r="AI186" i="1"/>
  <c r="AH186" i="1"/>
  <c r="AG186" i="1"/>
  <c r="AF186" i="1"/>
  <c r="AC186" i="1"/>
  <c r="AB186" i="1"/>
  <c r="AA186" i="1"/>
  <c r="Z186" i="1"/>
  <c r="V186" i="1"/>
  <c r="U186" i="1"/>
  <c r="T186" i="1"/>
  <c r="S186" i="1"/>
  <c r="R186" i="1"/>
  <c r="N186" i="1"/>
  <c r="M186" i="1"/>
  <c r="L186" i="1"/>
  <c r="K186" i="1"/>
  <c r="J186" i="1"/>
  <c r="G186" i="1"/>
  <c r="B186" i="1"/>
  <c r="E185" i="1"/>
  <c r="D185" i="1"/>
  <c r="B185" i="1"/>
  <c r="BW184" i="1"/>
  <c r="BY184" i="1" s="1"/>
  <c r="BN184" i="1"/>
  <c r="BE184" i="1"/>
  <c r="AV184" i="1"/>
  <c r="AM184" i="1"/>
  <c r="AD184" i="1"/>
  <c r="W184" i="1"/>
  <c r="O184" i="1"/>
  <c r="G184" i="1"/>
  <c r="B184" i="1"/>
  <c r="BW183" i="1"/>
  <c r="BY183" i="1" s="1"/>
  <c r="BN183" i="1"/>
  <c r="BE183" i="1"/>
  <c r="AV183" i="1"/>
  <c r="AM183" i="1"/>
  <c r="AD183" i="1"/>
  <c r="W183" i="1"/>
  <c r="O183" i="1"/>
  <c r="G183" i="1"/>
  <c r="B183" i="1"/>
  <c r="BV182" i="1"/>
  <c r="BU182" i="1"/>
  <c r="BT182" i="1"/>
  <c r="BS182" i="1"/>
  <c r="BR182" i="1"/>
  <c r="BQ182" i="1"/>
  <c r="BP182" i="1"/>
  <c r="BO182" i="1"/>
  <c r="BM182" i="1"/>
  <c r="BL182" i="1"/>
  <c r="BK182" i="1"/>
  <c r="BJ182" i="1"/>
  <c r="BI182" i="1"/>
  <c r="BH182" i="1"/>
  <c r="BG182" i="1"/>
  <c r="BF182" i="1"/>
  <c r="BD182" i="1"/>
  <c r="BC182" i="1"/>
  <c r="BB182" i="1"/>
  <c r="BA182" i="1"/>
  <c r="AZ182" i="1"/>
  <c r="AY182" i="1"/>
  <c r="AX182" i="1"/>
  <c r="AW182" i="1"/>
  <c r="AU182" i="1"/>
  <c r="AT182" i="1"/>
  <c r="AS182" i="1"/>
  <c r="AR182" i="1"/>
  <c r="AQ182" i="1"/>
  <c r="AP182" i="1"/>
  <c r="AO182" i="1"/>
  <c r="AL182" i="1"/>
  <c r="AK182" i="1"/>
  <c r="AJ182" i="1"/>
  <c r="AI182" i="1"/>
  <c r="AH182" i="1"/>
  <c r="AG182" i="1"/>
  <c r="AF182" i="1"/>
  <c r="AC182" i="1"/>
  <c r="AB182" i="1"/>
  <c r="AA182" i="1"/>
  <c r="Z182" i="1"/>
  <c r="V182" i="1"/>
  <c r="U182" i="1"/>
  <c r="T182" i="1"/>
  <c r="S182" i="1"/>
  <c r="R182" i="1"/>
  <c r="N182" i="1"/>
  <c r="M182" i="1"/>
  <c r="L182" i="1"/>
  <c r="K182" i="1"/>
  <c r="J182" i="1"/>
  <c r="G182" i="1"/>
  <c r="B182" i="1"/>
  <c r="BW181" i="1"/>
  <c r="BY181" i="1" s="1"/>
  <c r="BN181" i="1"/>
  <c r="BE181" i="1"/>
  <c r="AV181" i="1"/>
  <c r="AM181" i="1"/>
  <c r="AD181" i="1"/>
  <c r="W181" i="1"/>
  <c r="O181" i="1"/>
  <c r="G181" i="1"/>
  <c r="B181" i="1"/>
  <c r="BV180" i="1"/>
  <c r="BU180" i="1"/>
  <c r="BT180" i="1"/>
  <c r="BS180" i="1"/>
  <c r="BR180" i="1"/>
  <c r="BQ180" i="1"/>
  <c r="BP180" i="1"/>
  <c r="BM180" i="1"/>
  <c r="BL180" i="1"/>
  <c r="BK180" i="1"/>
  <c r="BJ180" i="1"/>
  <c r="BI180" i="1"/>
  <c r="BH180" i="1"/>
  <c r="BG180" i="1"/>
  <c r="BD180" i="1"/>
  <c r="BC180" i="1"/>
  <c r="BB180" i="1"/>
  <c r="BA180" i="1"/>
  <c r="AZ180" i="1"/>
  <c r="AY180" i="1"/>
  <c r="AX180" i="1"/>
  <c r="AU180" i="1"/>
  <c r="AT180" i="1"/>
  <c r="AS180" i="1"/>
  <c r="AR180" i="1"/>
  <c r="AQ180" i="1"/>
  <c r="AP180" i="1"/>
  <c r="AO180" i="1"/>
  <c r="AL180" i="1"/>
  <c r="AK180" i="1"/>
  <c r="AJ180" i="1"/>
  <c r="AI180" i="1"/>
  <c r="AH180" i="1"/>
  <c r="AG180" i="1"/>
  <c r="AF180" i="1"/>
  <c r="AC180" i="1"/>
  <c r="AB180" i="1"/>
  <c r="AA180" i="1"/>
  <c r="Z180" i="1"/>
  <c r="V180" i="1"/>
  <c r="U180" i="1"/>
  <c r="T180" i="1"/>
  <c r="S180" i="1"/>
  <c r="R180" i="1"/>
  <c r="N180" i="1"/>
  <c r="M180" i="1"/>
  <c r="L180" i="1"/>
  <c r="K180" i="1"/>
  <c r="J180" i="1"/>
  <c r="G180" i="1"/>
  <c r="B180" i="1"/>
  <c r="BW179" i="1"/>
  <c r="BY179" i="1" s="1"/>
  <c r="BN179" i="1"/>
  <c r="BE179" i="1"/>
  <c r="AV179" i="1"/>
  <c r="AM179" i="1"/>
  <c r="AD179" i="1"/>
  <c r="W179" i="1"/>
  <c r="O179" i="1"/>
  <c r="G179" i="1"/>
  <c r="B179" i="1"/>
  <c r="BV178" i="1"/>
  <c r="BU178" i="1"/>
  <c r="BT178" i="1"/>
  <c r="BS178" i="1"/>
  <c r="BR178" i="1"/>
  <c r="BQ178" i="1"/>
  <c r="BP178" i="1"/>
  <c r="BO178" i="1"/>
  <c r="BM178" i="1"/>
  <c r="BL178" i="1"/>
  <c r="BK178" i="1"/>
  <c r="BJ178" i="1"/>
  <c r="BI178" i="1"/>
  <c r="BH178" i="1"/>
  <c r="BG178" i="1"/>
  <c r="BF178" i="1"/>
  <c r="BD178" i="1"/>
  <c r="BC178" i="1"/>
  <c r="BB178" i="1"/>
  <c r="BA178" i="1"/>
  <c r="AZ178" i="1"/>
  <c r="AY178" i="1"/>
  <c r="AX178" i="1"/>
  <c r="AW178" i="1"/>
  <c r="AU178" i="1"/>
  <c r="AT178" i="1"/>
  <c r="AS178" i="1"/>
  <c r="AR178" i="1"/>
  <c r="AQ178" i="1"/>
  <c r="AP178" i="1"/>
  <c r="AO178" i="1"/>
  <c r="AN178" i="1"/>
  <c r="AN177" i="1" s="1"/>
  <c r="AL178" i="1"/>
  <c r="AK178" i="1"/>
  <c r="AJ178" i="1"/>
  <c r="AI178" i="1"/>
  <c r="AH178" i="1"/>
  <c r="AG178" i="1"/>
  <c r="AF178" i="1"/>
  <c r="AE178" i="1"/>
  <c r="AE177" i="1" s="1"/>
  <c r="AC178" i="1"/>
  <c r="AB178" i="1"/>
  <c r="AA178" i="1"/>
  <c r="Z178" i="1"/>
  <c r="Y178" i="1"/>
  <c r="Y177" i="1" s="1"/>
  <c r="V178" i="1"/>
  <c r="U178" i="1"/>
  <c r="T178" i="1"/>
  <c r="S178" i="1"/>
  <c r="R178" i="1"/>
  <c r="N178" i="1"/>
  <c r="M178" i="1"/>
  <c r="L178" i="1"/>
  <c r="K178" i="1"/>
  <c r="J178" i="1"/>
  <c r="G178" i="1"/>
  <c r="B178" i="1"/>
  <c r="E177" i="1"/>
  <c r="D177" i="1"/>
  <c r="B177" i="1"/>
  <c r="BW176" i="1"/>
  <c r="BY176" i="1" s="1"/>
  <c r="BN176" i="1"/>
  <c r="BE176" i="1"/>
  <c r="AV176" i="1"/>
  <c r="AM176" i="1"/>
  <c r="AD176" i="1"/>
  <c r="W176" i="1"/>
  <c r="O176" i="1"/>
  <c r="G176" i="1"/>
  <c r="B176" i="1"/>
  <c r="BV175" i="1"/>
  <c r="BU175" i="1"/>
  <c r="BT175" i="1"/>
  <c r="BS175" i="1"/>
  <c r="BR175" i="1"/>
  <c r="BQ175" i="1"/>
  <c r="BP175" i="1"/>
  <c r="BM175" i="1"/>
  <c r="BL175" i="1"/>
  <c r="BK175" i="1"/>
  <c r="BJ175" i="1"/>
  <c r="BI175" i="1"/>
  <c r="BH175" i="1"/>
  <c r="BG175" i="1"/>
  <c r="BD175" i="1"/>
  <c r="BC175" i="1"/>
  <c r="BB175" i="1"/>
  <c r="BA175" i="1"/>
  <c r="AZ175" i="1"/>
  <c r="AY175" i="1"/>
  <c r="AX175" i="1"/>
  <c r="AU175" i="1"/>
  <c r="AT175" i="1"/>
  <c r="AS175" i="1"/>
  <c r="AR175" i="1"/>
  <c r="AQ175" i="1"/>
  <c r="AP175" i="1"/>
  <c r="AO175" i="1"/>
  <c r="AL175" i="1"/>
  <c r="AK175" i="1"/>
  <c r="AJ175" i="1"/>
  <c r="AI175" i="1"/>
  <c r="AH175" i="1"/>
  <c r="AG175" i="1"/>
  <c r="AF175" i="1"/>
  <c r="AC175" i="1"/>
  <c r="AB175" i="1"/>
  <c r="AA175" i="1"/>
  <c r="Z175" i="1"/>
  <c r="V175" i="1"/>
  <c r="U175" i="1"/>
  <c r="T175" i="1"/>
  <c r="S175" i="1"/>
  <c r="R175" i="1"/>
  <c r="N175" i="1"/>
  <c r="M175" i="1"/>
  <c r="L175" i="1"/>
  <c r="K175" i="1"/>
  <c r="J175" i="1"/>
  <c r="G175" i="1"/>
  <c r="B175" i="1"/>
  <c r="BW174" i="1"/>
  <c r="BY174" i="1" s="1"/>
  <c r="BN174" i="1"/>
  <c r="BE174" i="1"/>
  <c r="AV174" i="1"/>
  <c r="AM174" i="1"/>
  <c r="AD174" i="1"/>
  <c r="W174" i="1"/>
  <c r="O174" i="1"/>
  <c r="P174" i="1" s="1"/>
  <c r="G174" i="1"/>
  <c r="B174" i="1"/>
  <c r="BV173" i="1"/>
  <c r="BU173" i="1"/>
  <c r="BT173" i="1"/>
  <c r="BS173" i="1"/>
  <c r="BR173" i="1"/>
  <c r="BQ173" i="1"/>
  <c r="BP173" i="1"/>
  <c r="BM173" i="1"/>
  <c r="BL173" i="1"/>
  <c r="BK173" i="1"/>
  <c r="BJ173" i="1"/>
  <c r="BI173" i="1"/>
  <c r="BH173" i="1"/>
  <c r="BG173" i="1"/>
  <c r="BD173" i="1"/>
  <c r="BC173" i="1"/>
  <c r="BB173" i="1"/>
  <c r="BA173" i="1"/>
  <c r="AZ173" i="1"/>
  <c r="AY173" i="1"/>
  <c r="AX173" i="1"/>
  <c r="AU173" i="1"/>
  <c r="AT173" i="1"/>
  <c r="AS173" i="1"/>
  <c r="AR173" i="1"/>
  <c r="AQ173" i="1"/>
  <c r="AP173" i="1"/>
  <c r="AO173" i="1"/>
  <c r="AL173" i="1"/>
  <c r="AK173" i="1"/>
  <c r="AJ173" i="1"/>
  <c r="AI173" i="1"/>
  <c r="AH173" i="1"/>
  <c r="AG173" i="1"/>
  <c r="AF173" i="1"/>
  <c r="AC173" i="1"/>
  <c r="AB173" i="1"/>
  <c r="AA173" i="1"/>
  <c r="Z173" i="1"/>
  <c r="V173" i="1"/>
  <c r="U173" i="1"/>
  <c r="T173" i="1"/>
  <c r="S173" i="1"/>
  <c r="R173" i="1"/>
  <c r="N173" i="1"/>
  <c r="M173" i="1"/>
  <c r="L173" i="1"/>
  <c r="K173" i="1"/>
  <c r="J173" i="1"/>
  <c r="G173" i="1"/>
  <c r="B173" i="1"/>
  <c r="BW172" i="1"/>
  <c r="BY172" i="1" s="1"/>
  <c r="BN172" i="1"/>
  <c r="BE172" i="1"/>
  <c r="AV172" i="1"/>
  <c r="AM172" i="1"/>
  <c r="AD172" i="1"/>
  <c r="W172" i="1"/>
  <c r="O172" i="1"/>
  <c r="G172" i="1"/>
  <c r="B172" i="1"/>
  <c r="BV171" i="1"/>
  <c r="BU171" i="1"/>
  <c r="BT171" i="1"/>
  <c r="BS171" i="1"/>
  <c r="BR171" i="1"/>
  <c r="BQ171" i="1"/>
  <c r="BP171" i="1"/>
  <c r="BM171" i="1"/>
  <c r="BL171" i="1"/>
  <c r="BK171" i="1"/>
  <c r="BJ171" i="1"/>
  <c r="BI171" i="1"/>
  <c r="BH171" i="1"/>
  <c r="BG171" i="1"/>
  <c r="BD171" i="1"/>
  <c r="BC171" i="1"/>
  <c r="BB171" i="1"/>
  <c r="BA171" i="1"/>
  <c r="AZ171" i="1"/>
  <c r="AY171" i="1"/>
  <c r="AX171" i="1"/>
  <c r="AU171" i="1"/>
  <c r="AT171" i="1"/>
  <c r="AS171" i="1"/>
  <c r="AR171" i="1"/>
  <c r="AQ171" i="1"/>
  <c r="AP171" i="1"/>
  <c r="AO171" i="1"/>
  <c r="AL171" i="1"/>
  <c r="AK171" i="1"/>
  <c r="AJ171" i="1"/>
  <c r="AI171" i="1"/>
  <c r="AH171" i="1"/>
  <c r="AG171" i="1"/>
  <c r="AF171" i="1"/>
  <c r="AC171" i="1"/>
  <c r="AB171" i="1"/>
  <c r="AA171" i="1"/>
  <c r="Z171" i="1"/>
  <c r="V171" i="1"/>
  <c r="U171" i="1"/>
  <c r="T171" i="1"/>
  <c r="S171" i="1"/>
  <c r="R171" i="1"/>
  <c r="N171" i="1"/>
  <c r="M171" i="1"/>
  <c r="L171" i="1"/>
  <c r="K171" i="1"/>
  <c r="J171" i="1"/>
  <c r="G171" i="1"/>
  <c r="B171" i="1"/>
  <c r="BW170" i="1"/>
  <c r="BY170" i="1" s="1"/>
  <c r="BN170" i="1"/>
  <c r="BE170" i="1"/>
  <c r="AV170" i="1"/>
  <c r="AM170" i="1"/>
  <c r="AD170" i="1"/>
  <c r="W170" i="1"/>
  <c r="O170" i="1"/>
  <c r="G170" i="1"/>
  <c r="B170" i="1"/>
  <c r="BV169" i="1"/>
  <c r="BU169" i="1"/>
  <c r="BT169" i="1"/>
  <c r="BS169" i="1"/>
  <c r="BR169" i="1"/>
  <c r="BQ169" i="1"/>
  <c r="BP169" i="1"/>
  <c r="BO169" i="1"/>
  <c r="BM169" i="1"/>
  <c r="BL169" i="1"/>
  <c r="BK169" i="1"/>
  <c r="BJ169" i="1"/>
  <c r="BI169" i="1"/>
  <c r="BH169" i="1"/>
  <c r="BG169" i="1"/>
  <c r="BD169" i="1"/>
  <c r="BC169" i="1"/>
  <c r="BB169" i="1"/>
  <c r="BA169" i="1"/>
  <c r="AZ169" i="1"/>
  <c r="AY169" i="1"/>
  <c r="AX169" i="1"/>
  <c r="AU169" i="1"/>
  <c r="AT169" i="1"/>
  <c r="AS169" i="1"/>
  <c r="AR169" i="1"/>
  <c r="AQ169" i="1"/>
  <c r="AP169" i="1"/>
  <c r="AO169" i="1"/>
  <c r="AL169" i="1"/>
  <c r="AK169" i="1"/>
  <c r="AJ169" i="1"/>
  <c r="AI169" i="1"/>
  <c r="AH169" i="1"/>
  <c r="AG169" i="1"/>
  <c r="AF169" i="1"/>
  <c r="AC169" i="1"/>
  <c r="AB169" i="1"/>
  <c r="AA169" i="1"/>
  <c r="Z169" i="1"/>
  <c r="V169" i="1"/>
  <c r="U169" i="1"/>
  <c r="T169" i="1"/>
  <c r="S169" i="1"/>
  <c r="R169" i="1"/>
  <c r="N169" i="1"/>
  <c r="M169" i="1"/>
  <c r="L169" i="1"/>
  <c r="K169" i="1"/>
  <c r="J169" i="1"/>
  <c r="G169" i="1"/>
  <c r="B169" i="1"/>
  <c r="BW168" i="1"/>
  <c r="BY168" i="1" s="1"/>
  <c r="BN168" i="1"/>
  <c r="BE168" i="1"/>
  <c r="AV168" i="1"/>
  <c r="AM168" i="1"/>
  <c r="AD168" i="1"/>
  <c r="W168" i="1"/>
  <c r="O168" i="1"/>
  <c r="P168" i="1" s="1"/>
  <c r="G168" i="1"/>
  <c r="B168" i="1"/>
  <c r="BV167" i="1"/>
  <c r="BU167" i="1"/>
  <c r="BT167" i="1"/>
  <c r="BS167" i="1"/>
  <c r="BR167" i="1"/>
  <c r="BQ167" i="1"/>
  <c r="BP167" i="1"/>
  <c r="BM167" i="1"/>
  <c r="BL167" i="1"/>
  <c r="BK167" i="1"/>
  <c r="BJ167" i="1"/>
  <c r="BI167" i="1"/>
  <c r="BH167" i="1"/>
  <c r="BG167" i="1"/>
  <c r="BD167" i="1"/>
  <c r="BC167" i="1"/>
  <c r="BB167" i="1"/>
  <c r="BA167" i="1"/>
  <c r="AZ167" i="1"/>
  <c r="AY167" i="1"/>
  <c r="AX167" i="1"/>
  <c r="AU167" i="1"/>
  <c r="AT167" i="1"/>
  <c r="AS167" i="1"/>
  <c r="AR167" i="1"/>
  <c r="AQ167" i="1"/>
  <c r="AP167" i="1"/>
  <c r="AO167" i="1"/>
  <c r="AL167" i="1"/>
  <c r="AK167" i="1"/>
  <c r="AJ167" i="1"/>
  <c r="AI167" i="1"/>
  <c r="AH167" i="1"/>
  <c r="AG167" i="1"/>
  <c r="AF167" i="1"/>
  <c r="AC167" i="1"/>
  <c r="AB167" i="1"/>
  <c r="AA167" i="1"/>
  <c r="Z167" i="1"/>
  <c r="V167" i="1"/>
  <c r="U167" i="1"/>
  <c r="T167" i="1"/>
  <c r="S167" i="1"/>
  <c r="R167" i="1"/>
  <c r="N167" i="1"/>
  <c r="M167" i="1"/>
  <c r="L167" i="1"/>
  <c r="K167" i="1"/>
  <c r="J167" i="1"/>
  <c r="G167" i="1"/>
  <c r="B167" i="1"/>
  <c r="BW166" i="1"/>
  <c r="BY166" i="1" s="1"/>
  <c r="BN166" i="1"/>
  <c r="BE166" i="1"/>
  <c r="AV166" i="1"/>
  <c r="AM166" i="1"/>
  <c r="AD166" i="1"/>
  <c r="W166" i="1"/>
  <c r="O166" i="1"/>
  <c r="G166" i="1"/>
  <c r="B166" i="1"/>
  <c r="BW165" i="1"/>
  <c r="BY165" i="1" s="1"/>
  <c r="BN165" i="1"/>
  <c r="BE165" i="1"/>
  <c r="AV165" i="1"/>
  <c r="AM165" i="1"/>
  <c r="AD165" i="1"/>
  <c r="W165" i="1"/>
  <c r="O165" i="1"/>
  <c r="G165" i="1"/>
  <c r="B165" i="1"/>
  <c r="BV164" i="1"/>
  <c r="BU164" i="1"/>
  <c r="BT164" i="1"/>
  <c r="BS164" i="1"/>
  <c r="BR164" i="1"/>
  <c r="BQ164" i="1"/>
  <c r="BP164" i="1"/>
  <c r="BM164" i="1"/>
  <c r="BL164" i="1"/>
  <c r="BK164" i="1"/>
  <c r="BJ164" i="1"/>
  <c r="BI164" i="1"/>
  <c r="BH164" i="1"/>
  <c r="BG164" i="1"/>
  <c r="BD164" i="1"/>
  <c r="BC164" i="1"/>
  <c r="BB164" i="1"/>
  <c r="BA164" i="1"/>
  <c r="AZ164" i="1"/>
  <c r="AY164" i="1"/>
  <c r="AX164" i="1"/>
  <c r="AU164" i="1"/>
  <c r="AT164" i="1"/>
  <c r="AS164" i="1"/>
  <c r="AR164" i="1"/>
  <c r="AQ164" i="1"/>
  <c r="AP164" i="1"/>
  <c r="AO164" i="1"/>
  <c r="AL164" i="1"/>
  <c r="AK164" i="1"/>
  <c r="AJ164" i="1"/>
  <c r="AI164" i="1"/>
  <c r="AH164" i="1"/>
  <c r="AG164" i="1"/>
  <c r="AF164" i="1"/>
  <c r="AC164" i="1"/>
  <c r="AB164" i="1"/>
  <c r="AA164" i="1"/>
  <c r="Z164" i="1"/>
  <c r="V164" i="1"/>
  <c r="U164" i="1"/>
  <c r="T164" i="1"/>
  <c r="S164" i="1"/>
  <c r="R164" i="1"/>
  <c r="N164" i="1"/>
  <c r="M164" i="1"/>
  <c r="L164" i="1"/>
  <c r="K164" i="1"/>
  <c r="J164" i="1"/>
  <c r="G164" i="1"/>
  <c r="B164" i="1"/>
  <c r="BW163" i="1"/>
  <c r="BY163" i="1" s="1"/>
  <c r="BN163" i="1"/>
  <c r="BE163" i="1"/>
  <c r="AV163" i="1"/>
  <c r="AM163" i="1"/>
  <c r="AD163" i="1"/>
  <c r="W163" i="1"/>
  <c r="O163" i="1"/>
  <c r="P163" i="1" s="1"/>
  <c r="G163" i="1"/>
  <c r="B163" i="1"/>
  <c r="BV162" i="1"/>
  <c r="BU162" i="1"/>
  <c r="BT162" i="1"/>
  <c r="BS162" i="1"/>
  <c r="BR162" i="1"/>
  <c r="BQ162" i="1"/>
  <c r="BP162" i="1"/>
  <c r="BO162" i="1"/>
  <c r="BM162" i="1"/>
  <c r="BL162" i="1"/>
  <c r="BK162" i="1"/>
  <c r="BJ162" i="1"/>
  <c r="BI162" i="1"/>
  <c r="BH162" i="1"/>
  <c r="BG162" i="1"/>
  <c r="BF162" i="1"/>
  <c r="BD162" i="1"/>
  <c r="BC162" i="1"/>
  <c r="BB162" i="1"/>
  <c r="BA162" i="1"/>
  <c r="AZ162" i="1"/>
  <c r="AY162" i="1"/>
  <c r="AX162" i="1"/>
  <c r="AW162" i="1"/>
  <c r="AU162" i="1"/>
  <c r="AT162" i="1"/>
  <c r="AS162" i="1"/>
  <c r="AR162" i="1"/>
  <c r="AQ162" i="1"/>
  <c r="AP162" i="1"/>
  <c r="AO162" i="1"/>
  <c r="AN162" i="1"/>
  <c r="AN161" i="1" s="1"/>
  <c r="AL162" i="1"/>
  <c r="AK162" i="1"/>
  <c r="AJ162" i="1"/>
  <c r="AI162" i="1"/>
  <c r="AH162" i="1"/>
  <c r="AG162" i="1"/>
  <c r="AF162" i="1"/>
  <c r="AE162" i="1"/>
  <c r="AC162" i="1"/>
  <c r="AB162" i="1"/>
  <c r="AA162" i="1"/>
  <c r="Z162" i="1"/>
  <c r="Y162" i="1"/>
  <c r="Y161" i="1" s="1"/>
  <c r="V162" i="1"/>
  <c r="U162" i="1"/>
  <c r="T162" i="1"/>
  <c r="S162" i="1"/>
  <c r="R162" i="1"/>
  <c r="N162" i="1"/>
  <c r="M162" i="1"/>
  <c r="L162" i="1"/>
  <c r="K162" i="1"/>
  <c r="J162" i="1"/>
  <c r="G162" i="1"/>
  <c r="B162" i="1"/>
  <c r="E161" i="1"/>
  <c r="D161" i="1"/>
  <c r="B161" i="1"/>
  <c r="BW160" i="1"/>
  <c r="BY160" i="1" s="1"/>
  <c r="BN160" i="1"/>
  <c r="BE160" i="1"/>
  <c r="AV160" i="1"/>
  <c r="AM160" i="1"/>
  <c r="AD160" i="1"/>
  <c r="W160" i="1"/>
  <c r="O160" i="1"/>
  <c r="G160" i="1"/>
  <c r="B160" i="1"/>
  <c r="BV159" i="1"/>
  <c r="BV158" i="1" s="1"/>
  <c r="BU159" i="1"/>
  <c r="BU158" i="1" s="1"/>
  <c r="BT159" i="1"/>
  <c r="BT158" i="1" s="1"/>
  <c r="BS159" i="1"/>
  <c r="BR159" i="1"/>
  <c r="BR158" i="1" s="1"/>
  <c r="BQ159" i="1"/>
  <c r="BQ158" i="1" s="1"/>
  <c r="BP159" i="1"/>
  <c r="BP158" i="1" s="1"/>
  <c r="BM159" i="1"/>
  <c r="BM158" i="1" s="1"/>
  <c r="BL159" i="1"/>
  <c r="BL158" i="1" s="1"/>
  <c r="BK159" i="1"/>
  <c r="BK158" i="1" s="1"/>
  <c r="BJ159" i="1"/>
  <c r="BI159" i="1"/>
  <c r="BI158" i="1" s="1"/>
  <c r="BH159" i="1"/>
  <c r="BH158" i="1" s="1"/>
  <c r="BG159" i="1"/>
  <c r="BG158" i="1" s="1"/>
  <c r="BD159" i="1"/>
  <c r="BD158" i="1" s="1"/>
  <c r="BC159" i="1"/>
  <c r="BC158" i="1" s="1"/>
  <c r="BB159" i="1"/>
  <c r="BB158" i="1" s="1"/>
  <c r="BA159" i="1"/>
  <c r="BA158" i="1" s="1"/>
  <c r="AZ159" i="1"/>
  <c r="AZ158" i="1" s="1"/>
  <c r="AY159" i="1"/>
  <c r="AY158" i="1" s="1"/>
  <c r="AX159" i="1"/>
  <c r="AX158" i="1" s="1"/>
  <c r="AU159" i="1"/>
  <c r="AU158" i="1" s="1"/>
  <c r="AT159" i="1"/>
  <c r="AT158" i="1" s="1"/>
  <c r="AS159" i="1"/>
  <c r="AS158" i="1" s="1"/>
  <c r="AR159" i="1"/>
  <c r="AQ159" i="1"/>
  <c r="AQ158" i="1" s="1"/>
  <c r="AP159" i="1"/>
  <c r="AP158" i="1" s="1"/>
  <c r="AO159" i="1"/>
  <c r="AO158" i="1" s="1"/>
  <c r="AL159" i="1"/>
  <c r="AL158" i="1" s="1"/>
  <c r="AK159" i="1"/>
  <c r="AK158" i="1" s="1"/>
  <c r="AJ159" i="1"/>
  <c r="AJ158" i="1" s="1"/>
  <c r="AI159" i="1"/>
  <c r="AH159" i="1"/>
  <c r="AH158" i="1" s="1"/>
  <c r="AG159" i="1"/>
  <c r="AG158" i="1" s="1"/>
  <c r="AF159" i="1"/>
  <c r="AF158" i="1" s="1"/>
  <c r="AC159" i="1"/>
  <c r="AC158" i="1" s="1"/>
  <c r="AB159" i="1"/>
  <c r="AB158" i="1" s="1"/>
  <c r="AA159" i="1"/>
  <c r="AA158" i="1" s="1"/>
  <c r="Z159" i="1"/>
  <c r="V159" i="1"/>
  <c r="V158" i="1" s="1"/>
  <c r="U159" i="1"/>
  <c r="U158" i="1" s="1"/>
  <c r="T159" i="1"/>
  <c r="T158" i="1" s="1"/>
  <c r="S159" i="1"/>
  <c r="S158" i="1" s="1"/>
  <c r="R159" i="1"/>
  <c r="R158" i="1" s="1"/>
  <c r="N159" i="1"/>
  <c r="N158" i="1" s="1"/>
  <c r="M159" i="1"/>
  <c r="M158" i="1" s="1"/>
  <c r="L159" i="1"/>
  <c r="L158" i="1" s="1"/>
  <c r="K159" i="1"/>
  <c r="K158" i="1" s="1"/>
  <c r="J159" i="1"/>
  <c r="J158" i="1" s="1"/>
  <c r="G159" i="1"/>
  <c r="B159" i="1"/>
  <c r="BO158" i="1"/>
  <c r="BF158" i="1"/>
  <c r="AW158" i="1"/>
  <c r="AN158" i="1"/>
  <c r="AE158" i="1"/>
  <c r="Y158" i="1"/>
  <c r="E158" i="1"/>
  <c r="D158" i="1"/>
  <c r="B158" i="1"/>
  <c r="BW157" i="1"/>
  <c r="BY157" i="1" s="1"/>
  <c r="BN157" i="1"/>
  <c r="BE157" i="1"/>
  <c r="AV157" i="1"/>
  <c r="AM157" i="1"/>
  <c r="AD157" i="1"/>
  <c r="W157" i="1"/>
  <c r="O157" i="1"/>
  <c r="P157" i="1" s="1"/>
  <c r="G157" i="1"/>
  <c r="B157" i="1"/>
  <c r="BV156" i="1"/>
  <c r="BU156" i="1"/>
  <c r="BT156" i="1"/>
  <c r="BS156" i="1"/>
  <c r="BR156" i="1"/>
  <c r="BQ156" i="1"/>
  <c r="BP156" i="1"/>
  <c r="BM156" i="1"/>
  <c r="BL156" i="1"/>
  <c r="BK156" i="1"/>
  <c r="BJ156" i="1"/>
  <c r="BI156" i="1"/>
  <c r="BH156" i="1"/>
  <c r="BG156" i="1"/>
  <c r="BD156" i="1"/>
  <c r="BC156" i="1"/>
  <c r="BB156" i="1"/>
  <c r="BA156" i="1"/>
  <c r="AZ156" i="1"/>
  <c r="AY156" i="1"/>
  <c r="AX156" i="1"/>
  <c r="AU156" i="1"/>
  <c r="AT156" i="1"/>
  <c r="AS156" i="1"/>
  <c r="AR156" i="1"/>
  <c r="AQ156" i="1"/>
  <c r="AP156" i="1"/>
  <c r="AO156" i="1"/>
  <c r="AL156" i="1"/>
  <c r="AK156" i="1"/>
  <c r="AJ156" i="1"/>
  <c r="AI156" i="1"/>
  <c r="AH156" i="1"/>
  <c r="AG156" i="1"/>
  <c r="AF156" i="1"/>
  <c r="AC156" i="1"/>
  <c r="AB156" i="1"/>
  <c r="AA156" i="1"/>
  <c r="Z156" i="1"/>
  <c r="Y156" i="1"/>
  <c r="V156" i="1"/>
  <c r="U156" i="1"/>
  <c r="T156" i="1"/>
  <c r="S156" i="1"/>
  <c r="R156" i="1"/>
  <c r="N156" i="1"/>
  <c r="M156" i="1"/>
  <c r="L156" i="1"/>
  <c r="K156" i="1"/>
  <c r="J156" i="1"/>
  <c r="G156" i="1"/>
  <c r="B156" i="1"/>
  <c r="BW155" i="1"/>
  <c r="BY155" i="1" s="1"/>
  <c r="BN155" i="1"/>
  <c r="BE155" i="1"/>
  <c r="AV155" i="1"/>
  <c r="AM155" i="1"/>
  <c r="AD155" i="1"/>
  <c r="W155" i="1"/>
  <c r="O155" i="1"/>
  <c r="P155" i="1" s="1"/>
  <c r="G155" i="1"/>
  <c r="B155" i="1"/>
  <c r="BV154" i="1"/>
  <c r="BU154" i="1"/>
  <c r="BT154" i="1"/>
  <c r="BS154" i="1"/>
  <c r="BR154" i="1"/>
  <c r="BQ154" i="1"/>
  <c r="BP154" i="1"/>
  <c r="BO154" i="1"/>
  <c r="BM154" i="1"/>
  <c r="BL154" i="1"/>
  <c r="BK154" i="1"/>
  <c r="BJ154" i="1"/>
  <c r="BI154" i="1"/>
  <c r="BH154" i="1"/>
  <c r="BG154" i="1"/>
  <c r="BF154" i="1"/>
  <c r="BD154" i="1"/>
  <c r="BC154" i="1"/>
  <c r="BB154" i="1"/>
  <c r="BA154" i="1"/>
  <c r="AZ154" i="1"/>
  <c r="AY154" i="1"/>
  <c r="AX154" i="1"/>
  <c r="AW154" i="1"/>
  <c r="AU154" i="1"/>
  <c r="AT154" i="1"/>
  <c r="AS154" i="1"/>
  <c r="AR154" i="1"/>
  <c r="AQ154" i="1"/>
  <c r="AP154" i="1"/>
  <c r="AO154" i="1"/>
  <c r="AN154" i="1"/>
  <c r="AL154" i="1"/>
  <c r="AK154" i="1"/>
  <c r="AJ154" i="1"/>
  <c r="AI154" i="1"/>
  <c r="AH154" i="1"/>
  <c r="AG154" i="1"/>
  <c r="AF154" i="1"/>
  <c r="AE154" i="1"/>
  <c r="AC154" i="1"/>
  <c r="AB154" i="1"/>
  <c r="AA154" i="1"/>
  <c r="Z154" i="1"/>
  <c r="Y154" i="1"/>
  <c r="V154" i="1"/>
  <c r="U154" i="1"/>
  <c r="T154" i="1"/>
  <c r="S154" i="1"/>
  <c r="R154" i="1"/>
  <c r="N154" i="1"/>
  <c r="M154" i="1"/>
  <c r="L154" i="1"/>
  <c r="K154" i="1"/>
  <c r="J154" i="1"/>
  <c r="G154" i="1"/>
  <c r="B154" i="1"/>
  <c r="BW153" i="1"/>
  <c r="BY153" i="1" s="1"/>
  <c r="BN153" i="1"/>
  <c r="BE153" i="1"/>
  <c r="AV153" i="1"/>
  <c r="AM153" i="1"/>
  <c r="AD153" i="1"/>
  <c r="W153" i="1"/>
  <c r="O153" i="1"/>
  <c r="G153" i="1"/>
  <c r="B153" i="1"/>
  <c r="BV152" i="1"/>
  <c r="BU152" i="1"/>
  <c r="BT152" i="1"/>
  <c r="BS152" i="1"/>
  <c r="BR152" i="1"/>
  <c r="BQ152" i="1"/>
  <c r="BP152" i="1"/>
  <c r="BO152" i="1"/>
  <c r="BM152" i="1"/>
  <c r="BL152" i="1"/>
  <c r="BK152" i="1"/>
  <c r="BJ152" i="1"/>
  <c r="BI152" i="1"/>
  <c r="BH152" i="1"/>
  <c r="BG152" i="1"/>
  <c r="BF152" i="1"/>
  <c r="BD152" i="1"/>
  <c r="BC152" i="1"/>
  <c r="BB152" i="1"/>
  <c r="BA152" i="1"/>
  <c r="AZ152" i="1"/>
  <c r="AY152" i="1"/>
  <c r="AX152" i="1"/>
  <c r="AW152" i="1"/>
  <c r="AU152" i="1"/>
  <c r="AT152" i="1"/>
  <c r="AS152" i="1"/>
  <c r="AR152" i="1"/>
  <c r="AQ152" i="1"/>
  <c r="AP152" i="1"/>
  <c r="AO152" i="1"/>
  <c r="AN152" i="1"/>
  <c r="AL152" i="1"/>
  <c r="AK152" i="1"/>
  <c r="AJ152" i="1"/>
  <c r="AI152" i="1"/>
  <c r="AH152" i="1"/>
  <c r="AG152" i="1"/>
  <c r="AF152" i="1"/>
  <c r="AE152" i="1"/>
  <c r="AC152" i="1"/>
  <c r="AB152" i="1"/>
  <c r="AA152" i="1"/>
  <c r="Z152" i="1"/>
  <c r="Y152" i="1"/>
  <c r="V152" i="1"/>
  <c r="U152" i="1"/>
  <c r="T152" i="1"/>
  <c r="S152" i="1"/>
  <c r="R152" i="1"/>
  <c r="N152" i="1"/>
  <c r="M152" i="1"/>
  <c r="L152" i="1"/>
  <c r="K152" i="1"/>
  <c r="J152" i="1"/>
  <c r="G152" i="1"/>
  <c r="B152" i="1"/>
  <c r="E151" i="1"/>
  <c r="D151" i="1"/>
  <c r="B151" i="1"/>
  <c r="BW150" i="1"/>
  <c r="BY150" i="1" s="1"/>
  <c r="BN150" i="1"/>
  <c r="BE150" i="1"/>
  <c r="AV150" i="1"/>
  <c r="AM150" i="1"/>
  <c r="AD150" i="1"/>
  <c r="W150" i="1"/>
  <c r="O150" i="1"/>
  <c r="P150" i="1" s="1"/>
  <c r="G150" i="1"/>
  <c r="B150" i="1"/>
  <c r="BW149" i="1"/>
  <c r="BY149" i="1" s="1"/>
  <c r="BN149" i="1"/>
  <c r="BE149" i="1"/>
  <c r="AV149" i="1"/>
  <c r="AM149" i="1"/>
  <c r="AD149" i="1"/>
  <c r="W149" i="1"/>
  <c r="O149" i="1"/>
  <c r="P149" i="1" s="1"/>
  <c r="G149" i="1"/>
  <c r="B149" i="1"/>
  <c r="BW148" i="1"/>
  <c r="BY148" i="1" s="1"/>
  <c r="BN148" i="1"/>
  <c r="BE148" i="1"/>
  <c r="AV148" i="1"/>
  <c r="AM148" i="1"/>
  <c r="AD148" i="1"/>
  <c r="W148" i="1"/>
  <c r="O148" i="1"/>
  <c r="P148" i="1" s="1"/>
  <c r="G148" i="1"/>
  <c r="B148" i="1"/>
  <c r="BW147" i="1"/>
  <c r="BY147" i="1" s="1"/>
  <c r="BN147" i="1"/>
  <c r="BE147" i="1"/>
  <c r="AV147" i="1"/>
  <c r="AM147" i="1"/>
  <c r="AD147" i="1"/>
  <c r="W147" i="1"/>
  <c r="O147" i="1"/>
  <c r="P147" i="1" s="1"/>
  <c r="G147" i="1"/>
  <c r="B147" i="1"/>
  <c r="BW146" i="1"/>
  <c r="BY146" i="1" s="1"/>
  <c r="BN146" i="1"/>
  <c r="BE146" i="1"/>
  <c r="AV146" i="1"/>
  <c r="AM146" i="1"/>
  <c r="AD146" i="1"/>
  <c r="W146" i="1"/>
  <c r="O146" i="1"/>
  <c r="P146" i="1" s="1"/>
  <c r="G146" i="1"/>
  <c r="B146" i="1"/>
  <c r="BV145" i="1"/>
  <c r="BU145" i="1"/>
  <c r="BT145" i="1"/>
  <c r="BS145" i="1"/>
  <c r="BR145" i="1"/>
  <c r="BQ145" i="1"/>
  <c r="BP145" i="1"/>
  <c r="BM145" i="1"/>
  <c r="BL145" i="1"/>
  <c r="BK145" i="1"/>
  <c r="BJ145" i="1"/>
  <c r="BI145" i="1"/>
  <c r="BH145" i="1"/>
  <c r="BG145" i="1"/>
  <c r="BD145" i="1"/>
  <c r="BC145" i="1"/>
  <c r="BB145" i="1"/>
  <c r="BA145" i="1"/>
  <c r="AZ145" i="1"/>
  <c r="AY145" i="1"/>
  <c r="AX145" i="1"/>
  <c r="AU145" i="1"/>
  <c r="AT145" i="1"/>
  <c r="AS145" i="1"/>
  <c r="AR145" i="1"/>
  <c r="AQ145" i="1"/>
  <c r="AP145" i="1"/>
  <c r="AO145" i="1"/>
  <c r="AL145" i="1"/>
  <c r="AK145" i="1"/>
  <c r="AJ145" i="1"/>
  <c r="AI145" i="1"/>
  <c r="AH145" i="1"/>
  <c r="AG145" i="1"/>
  <c r="AF145" i="1"/>
  <c r="AC145" i="1"/>
  <c r="AB145" i="1"/>
  <c r="AA145" i="1"/>
  <c r="Z145" i="1"/>
  <c r="V145" i="1"/>
  <c r="U145" i="1"/>
  <c r="T145" i="1"/>
  <c r="S145" i="1"/>
  <c r="R145" i="1"/>
  <c r="N145" i="1"/>
  <c r="M145" i="1"/>
  <c r="L145" i="1"/>
  <c r="K145" i="1"/>
  <c r="J145" i="1"/>
  <c r="G145" i="1"/>
  <c r="B145" i="1"/>
  <c r="BW144" i="1"/>
  <c r="BY144" i="1" s="1"/>
  <c r="BN144" i="1"/>
  <c r="BE144" i="1"/>
  <c r="AV144" i="1"/>
  <c r="AM144" i="1"/>
  <c r="AD144" i="1"/>
  <c r="W144" i="1"/>
  <c r="O144" i="1"/>
  <c r="G144" i="1"/>
  <c r="B144" i="1"/>
  <c r="BV143" i="1"/>
  <c r="BU143" i="1"/>
  <c r="BT143" i="1"/>
  <c r="BS143" i="1"/>
  <c r="BR143" i="1"/>
  <c r="BQ143" i="1"/>
  <c r="BP143" i="1"/>
  <c r="BO143" i="1"/>
  <c r="BM143" i="1"/>
  <c r="BL143" i="1"/>
  <c r="BK143" i="1"/>
  <c r="BJ143" i="1"/>
  <c r="BI143" i="1"/>
  <c r="BH143" i="1"/>
  <c r="BG143" i="1"/>
  <c r="BF143" i="1"/>
  <c r="BD143" i="1"/>
  <c r="BC143" i="1"/>
  <c r="BB143" i="1"/>
  <c r="BA143" i="1"/>
  <c r="AZ143" i="1"/>
  <c r="AY143" i="1"/>
  <c r="AX143" i="1"/>
  <c r="AW143" i="1"/>
  <c r="AU143" i="1"/>
  <c r="AT143" i="1"/>
  <c r="AS143" i="1"/>
  <c r="AR143" i="1"/>
  <c r="AQ143" i="1"/>
  <c r="AP143" i="1"/>
  <c r="AO143" i="1"/>
  <c r="AN143" i="1"/>
  <c r="AL143" i="1"/>
  <c r="AK143" i="1"/>
  <c r="AJ143" i="1"/>
  <c r="AI143" i="1"/>
  <c r="AH143" i="1"/>
  <c r="AG143" i="1"/>
  <c r="AF143" i="1"/>
  <c r="AE143" i="1"/>
  <c r="AC143" i="1"/>
  <c r="AB143" i="1"/>
  <c r="AA143" i="1"/>
  <c r="Z143" i="1"/>
  <c r="Y143" i="1"/>
  <c r="V143" i="1"/>
  <c r="U143" i="1"/>
  <c r="T143" i="1"/>
  <c r="S143" i="1"/>
  <c r="R143" i="1"/>
  <c r="N143" i="1"/>
  <c r="M143" i="1"/>
  <c r="L143" i="1"/>
  <c r="K143" i="1"/>
  <c r="J143" i="1"/>
  <c r="G143" i="1"/>
  <c r="B143" i="1"/>
  <c r="BW142" i="1"/>
  <c r="BY142" i="1" s="1"/>
  <c r="BN142" i="1"/>
  <c r="BE142" i="1"/>
  <c r="AV142" i="1"/>
  <c r="AM142" i="1"/>
  <c r="AD142" i="1"/>
  <c r="W142" i="1"/>
  <c r="O142" i="1"/>
  <c r="P142" i="1" s="1"/>
  <c r="G142" i="1"/>
  <c r="B142" i="1"/>
  <c r="BO141" i="1"/>
  <c r="BW141" i="1" s="1"/>
  <c r="BY141" i="1" s="1"/>
  <c r="BF141" i="1"/>
  <c r="BN141" i="1" s="1"/>
  <c r="AW141" i="1"/>
  <c r="AW140" i="1" s="1"/>
  <c r="AN141" i="1"/>
  <c r="AN140" i="1" s="1"/>
  <c r="AE141" i="1"/>
  <c r="AM141" i="1" s="1"/>
  <c r="Y141" i="1"/>
  <c r="AD141" i="1" s="1"/>
  <c r="R141" i="1"/>
  <c r="W141" i="1" s="1"/>
  <c r="O141" i="1"/>
  <c r="G141" i="1"/>
  <c r="B141" i="1"/>
  <c r="BV140" i="1"/>
  <c r="BU140" i="1"/>
  <c r="BT140" i="1"/>
  <c r="BS140" i="1"/>
  <c r="BR140" i="1"/>
  <c r="BQ140" i="1"/>
  <c r="BP140" i="1"/>
  <c r="BM140" i="1"/>
  <c r="BL140" i="1"/>
  <c r="BK140" i="1"/>
  <c r="BJ140" i="1"/>
  <c r="BI140" i="1"/>
  <c r="BH140" i="1"/>
  <c r="BG140" i="1"/>
  <c r="BD140" i="1"/>
  <c r="BC140" i="1"/>
  <c r="BB140" i="1"/>
  <c r="BA140" i="1"/>
  <c r="AZ140" i="1"/>
  <c r="AY140" i="1"/>
  <c r="AX140" i="1"/>
  <c r="AU140" i="1"/>
  <c r="AT140" i="1"/>
  <c r="AS140" i="1"/>
  <c r="AR140" i="1"/>
  <c r="AQ140" i="1"/>
  <c r="AP140" i="1"/>
  <c r="AO140" i="1"/>
  <c r="AL140" i="1"/>
  <c r="AK140" i="1"/>
  <c r="AJ140" i="1"/>
  <c r="AI140" i="1"/>
  <c r="AH140" i="1"/>
  <c r="AG140" i="1"/>
  <c r="AF140" i="1"/>
  <c r="AC140" i="1"/>
  <c r="AB140" i="1"/>
  <c r="AA140" i="1"/>
  <c r="Z140" i="1"/>
  <c r="Y140" i="1"/>
  <c r="V140" i="1"/>
  <c r="U140" i="1"/>
  <c r="T140" i="1"/>
  <c r="S140" i="1"/>
  <c r="N140" i="1"/>
  <c r="M140" i="1"/>
  <c r="L140" i="1"/>
  <c r="K140" i="1"/>
  <c r="J140" i="1"/>
  <c r="G140" i="1"/>
  <c r="B140" i="1"/>
  <c r="E139" i="1"/>
  <c r="D139" i="1"/>
  <c r="B139" i="1"/>
  <c r="B138" i="1"/>
  <c r="BW137" i="1"/>
  <c r="BY137" i="1" s="1"/>
  <c r="BN137" i="1"/>
  <c r="BE137" i="1"/>
  <c r="AV137" i="1"/>
  <c r="AM137" i="1"/>
  <c r="AD137" i="1"/>
  <c r="W137" i="1"/>
  <c r="O137" i="1"/>
  <c r="P137" i="1" s="1"/>
  <c r="G137" i="1"/>
  <c r="B137" i="1"/>
  <c r="BV136" i="1"/>
  <c r="BV131" i="1" s="1"/>
  <c r="BV130" i="1" s="1"/>
  <c r="BU136" i="1"/>
  <c r="BU131" i="1" s="1"/>
  <c r="BU130" i="1" s="1"/>
  <c r="BT136" i="1"/>
  <c r="BT131" i="1" s="1"/>
  <c r="BT130" i="1" s="1"/>
  <c r="BS136" i="1"/>
  <c r="BR136" i="1"/>
  <c r="BQ136" i="1"/>
  <c r="BP136" i="1"/>
  <c r="BM136" i="1"/>
  <c r="BM131" i="1" s="1"/>
  <c r="BM130" i="1" s="1"/>
  <c r="BL136" i="1"/>
  <c r="BL131" i="1" s="1"/>
  <c r="BL130" i="1" s="1"/>
  <c r="BK136" i="1"/>
  <c r="BK131" i="1" s="1"/>
  <c r="BK130" i="1" s="1"/>
  <c r="BJ136" i="1"/>
  <c r="BJ131" i="1" s="1"/>
  <c r="BJ130" i="1" s="1"/>
  <c r="BI136" i="1"/>
  <c r="BH136" i="1"/>
  <c r="BG136" i="1"/>
  <c r="BD136" i="1"/>
  <c r="BD131" i="1" s="1"/>
  <c r="BD130" i="1" s="1"/>
  <c r="BC136" i="1"/>
  <c r="BC131" i="1" s="1"/>
  <c r="BC130" i="1" s="1"/>
  <c r="BB136" i="1"/>
  <c r="BB131" i="1" s="1"/>
  <c r="BB130" i="1" s="1"/>
  <c r="BA136" i="1"/>
  <c r="BA131" i="1" s="1"/>
  <c r="BA130" i="1" s="1"/>
  <c r="AZ136" i="1"/>
  <c r="AY136" i="1"/>
  <c r="AX136" i="1"/>
  <c r="AU136" i="1"/>
  <c r="AU131" i="1" s="1"/>
  <c r="AU130" i="1" s="1"/>
  <c r="AT136" i="1"/>
  <c r="AT131" i="1" s="1"/>
  <c r="AT130" i="1" s="1"/>
  <c r="AS136" i="1"/>
  <c r="AS131" i="1" s="1"/>
  <c r="AS130" i="1" s="1"/>
  <c r="AR136" i="1"/>
  <c r="AR131" i="1" s="1"/>
  <c r="AR130" i="1" s="1"/>
  <c r="AQ136" i="1"/>
  <c r="AP136" i="1"/>
  <c r="AO136" i="1"/>
  <c r="AL136" i="1"/>
  <c r="AL131" i="1" s="1"/>
  <c r="AL130" i="1" s="1"/>
  <c r="AK136" i="1"/>
  <c r="AK131" i="1" s="1"/>
  <c r="AK130" i="1" s="1"/>
  <c r="AJ136" i="1"/>
  <c r="AJ131" i="1" s="1"/>
  <c r="AJ130" i="1" s="1"/>
  <c r="AI136" i="1"/>
  <c r="AI131" i="1" s="1"/>
  <c r="AI130" i="1" s="1"/>
  <c r="AH136" i="1"/>
  <c r="AG136" i="1"/>
  <c r="AF136" i="1"/>
  <c r="AC136" i="1"/>
  <c r="AC131" i="1" s="1"/>
  <c r="AC130" i="1" s="1"/>
  <c r="AB136" i="1"/>
  <c r="AA136" i="1"/>
  <c r="Z136" i="1"/>
  <c r="V136" i="1"/>
  <c r="U136" i="1"/>
  <c r="T136" i="1"/>
  <c r="S136" i="1"/>
  <c r="R136" i="1"/>
  <c r="N136" i="1"/>
  <c r="M136" i="1"/>
  <c r="L136" i="1"/>
  <c r="K136" i="1"/>
  <c r="J136" i="1"/>
  <c r="G136" i="1"/>
  <c r="B136" i="1"/>
  <c r="BW135" i="1"/>
  <c r="BY135" i="1" s="1"/>
  <c r="BN135" i="1"/>
  <c r="BE135" i="1"/>
  <c r="AV135" i="1"/>
  <c r="AM135" i="1"/>
  <c r="AD135" i="1"/>
  <c r="W135" i="1"/>
  <c r="O135" i="1"/>
  <c r="P135" i="1" s="1"/>
  <c r="G135" i="1"/>
  <c r="B135" i="1"/>
  <c r="BW134" i="1"/>
  <c r="BY134" i="1" s="1"/>
  <c r="BN134" i="1"/>
  <c r="BE134" i="1"/>
  <c r="AV134" i="1"/>
  <c r="AM134" i="1"/>
  <c r="AD134" i="1"/>
  <c r="R134" i="1"/>
  <c r="W134" i="1" s="1"/>
  <c r="O134" i="1"/>
  <c r="G134" i="1"/>
  <c r="B134" i="1"/>
  <c r="BW133" i="1"/>
  <c r="BY133" i="1" s="1"/>
  <c r="BN133" i="1"/>
  <c r="BE133" i="1"/>
  <c r="AV133" i="1"/>
  <c r="AM133" i="1"/>
  <c r="AD133" i="1"/>
  <c r="W133" i="1"/>
  <c r="O133" i="1"/>
  <c r="G133" i="1"/>
  <c r="B133" i="1"/>
  <c r="BR132" i="1"/>
  <c r="BQ132" i="1"/>
  <c r="BP132" i="1"/>
  <c r="BI132" i="1"/>
  <c r="BH132" i="1"/>
  <c r="BG132" i="1"/>
  <c r="AZ132" i="1"/>
  <c r="AY132" i="1"/>
  <c r="AX132" i="1"/>
  <c r="AQ132" i="1"/>
  <c r="AP132" i="1"/>
  <c r="AO132" i="1"/>
  <c r="AH132" i="1"/>
  <c r="AG132" i="1"/>
  <c r="AF132" i="1"/>
  <c r="AB132" i="1"/>
  <c r="AA132" i="1"/>
  <c r="Z132" i="1"/>
  <c r="V132" i="1"/>
  <c r="U132" i="1"/>
  <c r="T132" i="1"/>
  <c r="S132" i="1"/>
  <c r="R132" i="1"/>
  <c r="N132" i="1"/>
  <c r="M132" i="1"/>
  <c r="L132" i="1"/>
  <c r="K132" i="1"/>
  <c r="J132" i="1"/>
  <c r="G132" i="1"/>
  <c r="B132" i="1"/>
  <c r="BS131" i="1"/>
  <c r="BS130" i="1" s="1"/>
  <c r="BO131" i="1"/>
  <c r="BF131" i="1"/>
  <c r="BF130" i="1" s="1"/>
  <c r="AW131" i="1"/>
  <c r="AW130" i="1" s="1"/>
  <c r="AN131" i="1"/>
  <c r="AN130" i="1" s="1"/>
  <c r="AE131" i="1"/>
  <c r="Y131" i="1"/>
  <c r="Y130" i="1" s="1"/>
  <c r="E131" i="1"/>
  <c r="E130" i="1" s="1"/>
  <c r="D131" i="1"/>
  <c r="B131" i="1"/>
  <c r="B130" i="1"/>
  <c r="BW129" i="1"/>
  <c r="BY129" i="1" s="1"/>
  <c r="BN129" i="1"/>
  <c r="BE129" i="1"/>
  <c r="AV129" i="1"/>
  <c r="AM129" i="1"/>
  <c r="AD129" i="1"/>
  <c r="W129" i="1"/>
  <c r="O129" i="1"/>
  <c r="P129" i="1" s="1"/>
  <c r="G129" i="1"/>
  <c r="B129" i="1"/>
  <c r="BV128" i="1"/>
  <c r="BU128" i="1"/>
  <c r="BT128" i="1"/>
  <c r="BS128" i="1"/>
  <c r="BR128" i="1"/>
  <c r="BQ128" i="1"/>
  <c r="BP128" i="1"/>
  <c r="BM128" i="1"/>
  <c r="BL128" i="1"/>
  <c r="BK128" i="1"/>
  <c r="BJ128" i="1"/>
  <c r="BI128" i="1"/>
  <c r="BH128" i="1"/>
  <c r="BG128" i="1"/>
  <c r="BD128" i="1"/>
  <c r="BC128" i="1"/>
  <c r="BB128" i="1"/>
  <c r="BA128" i="1"/>
  <c r="AZ128" i="1"/>
  <c r="AY128" i="1"/>
  <c r="AX128" i="1"/>
  <c r="AU128" i="1"/>
  <c r="AT128" i="1"/>
  <c r="AS128" i="1"/>
  <c r="AR128" i="1"/>
  <c r="AQ128" i="1"/>
  <c r="AP128" i="1"/>
  <c r="AO128" i="1"/>
  <c r="AL128" i="1"/>
  <c r="AK128" i="1"/>
  <c r="AJ128" i="1"/>
  <c r="AI128" i="1"/>
  <c r="AH128" i="1"/>
  <c r="AG128" i="1"/>
  <c r="AF128" i="1"/>
  <c r="AC128" i="1"/>
  <c r="AB128" i="1"/>
  <c r="AA128" i="1"/>
  <c r="Z128" i="1"/>
  <c r="V128" i="1"/>
  <c r="U128" i="1"/>
  <c r="T128" i="1"/>
  <c r="S128" i="1"/>
  <c r="R128" i="1"/>
  <c r="N128" i="1"/>
  <c r="M128" i="1"/>
  <c r="L128" i="1"/>
  <c r="K128" i="1"/>
  <c r="J128" i="1"/>
  <c r="G128" i="1"/>
  <c r="B128" i="1"/>
  <c r="BW127" i="1"/>
  <c r="BY127" i="1" s="1"/>
  <c r="BN127" i="1"/>
  <c r="BE127" i="1"/>
  <c r="AV127" i="1"/>
  <c r="AM127" i="1"/>
  <c r="AD127" i="1"/>
  <c r="W127" i="1"/>
  <c r="O127" i="1"/>
  <c r="P127" i="1" s="1"/>
  <c r="G127" i="1"/>
  <c r="B127" i="1"/>
  <c r="BV126" i="1"/>
  <c r="BU126" i="1"/>
  <c r="BT126" i="1"/>
  <c r="BS126" i="1"/>
  <c r="BR126" i="1"/>
  <c r="BQ126" i="1"/>
  <c r="BP126" i="1"/>
  <c r="BM126" i="1"/>
  <c r="BL126" i="1"/>
  <c r="BK126" i="1"/>
  <c r="BJ126" i="1"/>
  <c r="BI126" i="1"/>
  <c r="BH126" i="1"/>
  <c r="BG126" i="1"/>
  <c r="BD126" i="1"/>
  <c r="BC126" i="1"/>
  <c r="BB126" i="1"/>
  <c r="BA126" i="1"/>
  <c r="AZ126" i="1"/>
  <c r="AY126" i="1"/>
  <c r="AX126" i="1"/>
  <c r="AU126" i="1"/>
  <c r="AT126" i="1"/>
  <c r="AS126" i="1"/>
  <c r="AR126" i="1"/>
  <c r="AQ126" i="1"/>
  <c r="AP126" i="1"/>
  <c r="AO126" i="1"/>
  <c r="AL126" i="1"/>
  <c r="AK126" i="1"/>
  <c r="AJ126" i="1"/>
  <c r="AI126" i="1"/>
  <c r="AH126" i="1"/>
  <c r="AG126" i="1"/>
  <c r="AF126" i="1"/>
  <c r="AC126" i="1"/>
  <c r="AB126" i="1"/>
  <c r="AA126" i="1"/>
  <c r="Z126" i="1"/>
  <c r="V126" i="1"/>
  <c r="U126" i="1"/>
  <c r="T126" i="1"/>
  <c r="S126" i="1"/>
  <c r="R126" i="1"/>
  <c r="N126" i="1"/>
  <c r="M126" i="1"/>
  <c r="L126" i="1"/>
  <c r="K126" i="1"/>
  <c r="J126" i="1"/>
  <c r="G126" i="1"/>
  <c r="B126" i="1"/>
  <c r="BO125" i="1"/>
  <c r="BO124" i="1" s="1"/>
  <c r="BF125" i="1"/>
  <c r="BF124" i="1" s="1"/>
  <c r="AW125" i="1"/>
  <c r="AN125" i="1"/>
  <c r="AN124" i="1" s="1"/>
  <c r="AE125" i="1"/>
  <c r="AE124" i="1" s="1"/>
  <c r="Y125" i="1"/>
  <c r="Y124" i="1" s="1"/>
  <c r="E125" i="1"/>
  <c r="E124" i="1" s="1"/>
  <c r="D125" i="1"/>
  <c r="B125" i="1"/>
  <c r="B124" i="1"/>
  <c r="BW123" i="1"/>
  <c r="BY123" i="1" s="1"/>
  <c r="BN123" i="1"/>
  <c r="BE123" i="1"/>
  <c r="AV123" i="1"/>
  <c r="AM123" i="1"/>
  <c r="AD123" i="1"/>
  <c r="W123" i="1"/>
  <c r="O123" i="1"/>
  <c r="G123" i="1"/>
  <c r="B123" i="1"/>
  <c r="BV122" i="1"/>
  <c r="BU122" i="1"/>
  <c r="BT122" i="1"/>
  <c r="BS122" i="1"/>
  <c r="BR122" i="1"/>
  <c r="BQ122" i="1"/>
  <c r="BP122" i="1"/>
  <c r="BM122" i="1"/>
  <c r="BL122" i="1"/>
  <c r="BK122" i="1"/>
  <c r="BJ122" i="1"/>
  <c r="BI122" i="1"/>
  <c r="BH122" i="1"/>
  <c r="BG122" i="1"/>
  <c r="BD122" i="1"/>
  <c r="BC122" i="1"/>
  <c r="BB122" i="1"/>
  <c r="BA122" i="1"/>
  <c r="AZ122" i="1"/>
  <c r="AY122" i="1"/>
  <c r="AX122" i="1"/>
  <c r="AU122" i="1"/>
  <c r="AT122" i="1"/>
  <c r="AS122" i="1"/>
  <c r="AR122" i="1"/>
  <c r="AQ122" i="1"/>
  <c r="AP122" i="1"/>
  <c r="AO122" i="1"/>
  <c r="AL122" i="1"/>
  <c r="AK122" i="1"/>
  <c r="AJ122" i="1"/>
  <c r="AI122" i="1"/>
  <c r="AH122" i="1"/>
  <c r="AG122" i="1"/>
  <c r="AF122" i="1"/>
  <c r="AC122" i="1"/>
  <c r="AB122" i="1"/>
  <c r="AA122" i="1"/>
  <c r="Z122" i="1"/>
  <c r="V122" i="1"/>
  <c r="U122" i="1"/>
  <c r="T122" i="1"/>
  <c r="S122" i="1"/>
  <c r="R122" i="1"/>
  <c r="N122" i="1"/>
  <c r="M122" i="1"/>
  <c r="L122" i="1"/>
  <c r="K122" i="1"/>
  <c r="J122" i="1"/>
  <c r="G122" i="1"/>
  <c r="B122" i="1"/>
  <c r="BW121" i="1"/>
  <c r="BY121" i="1" s="1"/>
  <c r="BN121" i="1"/>
  <c r="BE121" i="1"/>
  <c r="AV121" i="1"/>
  <c r="AM121" i="1"/>
  <c r="AD121" i="1"/>
  <c r="W121" i="1"/>
  <c r="O121" i="1"/>
  <c r="G121" i="1"/>
  <c r="B121" i="1"/>
  <c r="BV120" i="1"/>
  <c r="BU120" i="1"/>
  <c r="BT120" i="1"/>
  <c r="BS120" i="1"/>
  <c r="BR120" i="1"/>
  <c r="BQ120" i="1"/>
  <c r="BP120" i="1"/>
  <c r="BO120" i="1"/>
  <c r="BM120" i="1"/>
  <c r="BL120" i="1"/>
  <c r="BK120" i="1"/>
  <c r="BJ120" i="1"/>
  <c r="BI120" i="1"/>
  <c r="BH120" i="1"/>
  <c r="BG120" i="1"/>
  <c r="BF120" i="1"/>
  <c r="BD120" i="1"/>
  <c r="BC120" i="1"/>
  <c r="BB120" i="1"/>
  <c r="BA120" i="1"/>
  <c r="AZ120" i="1"/>
  <c r="AY120" i="1"/>
  <c r="AX120" i="1"/>
  <c r="AW120" i="1"/>
  <c r="AU120" i="1"/>
  <c r="AT120" i="1"/>
  <c r="AS120" i="1"/>
  <c r="AR120" i="1"/>
  <c r="AQ120" i="1"/>
  <c r="AP120" i="1"/>
  <c r="AO120" i="1"/>
  <c r="AL120" i="1"/>
  <c r="AK120" i="1"/>
  <c r="AJ120" i="1"/>
  <c r="AI120" i="1"/>
  <c r="AH120" i="1"/>
  <c r="AG120" i="1"/>
  <c r="AF120" i="1"/>
  <c r="AC120" i="1"/>
  <c r="AB120" i="1"/>
  <c r="AA120" i="1"/>
  <c r="Z120" i="1"/>
  <c r="V120" i="1"/>
  <c r="U120" i="1"/>
  <c r="T120" i="1"/>
  <c r="S120" i="1"/>
  <c r="R120" i="1"/>
  <c r="N120" i="1"/>
  <c r="M120" i="1"/>
  <c r="L120" i="1"/>
  <c r="K120" i="1"/>
  <c r="J120" i="1"/>
  <c r="G120" i="1"/>
  <c r="B120" i="1"/>
  <c r="BW119" i="1"/>
  <c r="BY119" i="1" s="1"/>
  <c r="BN119" i="1"/>
  <c r="BE119" i="1"/>
  <c r="AV119" i="1"/>
  <c r="AM119" i="1"/>
  <c r="AD119" i="1"/>
  <c r="W119" i="1"/>
  <c r="O119" i="1"/>
  <c r="P119" i="1" s="1"/>
  <c r="G119" i="1"/>
  <c r="B119" i="1"/>
  <c r="BV118" i="1"/>
  <c r="BU118" i="1"/>
  <c r="BT118" i="1"/>
  <c r="BS118" i="1"/>
  <c r="BR118" i="1"/>
  <c r="BQ118" i="1"/>
  <c r="BP118" i="1"/>
  <c r="BM118" i="1"/>
  <c r="BL118" i="1"/>
  <c r="BK118" i="1"/>
  <c r="BJ118" i="1"/>
  <c r="BI118" i="1"/>
  <c r="BH118" i="1"/>
  <c r="BG118" i="1"/>
  <c r="BD118" i="1"/>
  <c r="BC118" i="1"/>
  <c r="BB118" i="1"/>
  <c r="BA118" i="1"/>
  <c r="AZ118" i="1"/>
  <c r="AY118" i="1"/>
  <c r="AX118" i="1"/>
  <c r="AU118" i="1"/>
  <c r="AT118" i="1"/>
  <c r="AS118" i="1"/>
  <c r="AR118" i="1"/>
  <c r="AQ118" i="1"/>
  <c r="AP118" i="1"/>
  <c r="AO118" i="1"/>
  <c r="AL118" i="1"/>
  <c r="AK118" i="1"/>
  <c r="AJ118" i="1"/>
  <c r="AI118" i="1"/>
  <c r="AH118" i="1"/>
  <c r="AG118" i="1"/>
  <c r="AF118" i="1"/>
  <c r="AC118" i="1"/>
  <c r="AB118" i="1"/>
  <c r="AA118" i="1"/>
  <c r="Z118" i="1"/>
  <c r="V118" i="1"/>
  <c r="U118" i="1"/>
  <c r="T118" i="1"/>
  <c r="S118" i="1"/>
  <c r="R118" i="1"/>
  <c r="N118" i="1"/>
  <c r="M118" i="1"/>
  <c r="L118" i="1"/>
  <c r="K118" i="1"/>
  <c r="J118" i="1"/>
  <c r="G118" i="1"/>
  <c r="B118" i="1"/>
  <c r="BW117" i="1"/>
  <c r="BY117" i="1" s="1"/>
  <c r="BN117" i="1"/>
  <c r="BE117" i="1"/>
  <c r="AV117" i="1"/>
  <c r="AM117" i="1"/>
  <c r="AD117" i="1"/>
  <c r="R117" i="1"/>
  <c r="J117" i="1"/>
  <c r="O117" i="1" s="1"/>
  <c r="G117" i="1"/>
  <c r="BW116" i="1"/>
  <c r="BY116" i="1" s="1"/>
  <c r="BN116" i="1"/>
  <c r="BE116" i="1"/>
  <c r="AV116" i="1"/>
  <c r="AM116" i="1"/>
  <c r="AD116" i="1"/>
  <c r="P116" i="1"/>
  <c r="G116" i="1"/>
  <c r="BW115" i="1"/>
  <c r="BY115" i="1" s="1"/>
  <c r="BN115" i="1"/>
  <c r="BE115" i="1"/>
  <c r="AV115" i="1"/>
  <c r="AM115" i="1"/>
  <c r="AD115" i="1"/>
  <c r="O115" i="1"/>
  <c r="G115" i="1"/>
  <c r="BW114" i="1"/>
  <c r="BY114" i="1" s="1"/>
  <c r="BN114" i="1"/>
  <c r="BE114" i="1"/>
  <c r="AV114" i="1"/>
  <c r="AM114" i="1"/>
  <c r="AD114" i="1"/>
  <c r="O114" i="1"/>
  <c r="G114" i="1"/>
  <c r="B114" i="1"/>
  <c r="BW113" i="1"/>
  <c r="BY113" i="1" s="1"/>
  <c r="BN113" i="1"/>
  <c r="BE113" i="1"/>
  <c r="AV113" i="1"/>
  <c r="AM113" i="1"/>
  <c r="AD113" i="1"/>
  <c r="O113" i="1"/>
  <c r="G113" i="1"/>
  <c r="B113" i="1"/>
  <c r="BW112" i="1"/>
  <c r="BY112" i="1" s="1"/>
  <c r="BN112" i="1"/>
  <c r="BE112" i="1"/>
  <c r="AV112" i="1"/>
  <c r="AM112" i="1"/>
  <c r="AD112" i="1"/>
  <c r="J112" i="1"/>
  <c r="G112" i="1"/>
  <c r="B112" i="1"/>
  <c r="BV111" i="1"/>
  <c r="BU111" i="1"/>
  <c r="BT111" i="1"/>
  <c r="BS111" i="1"/>
  <c r="BR111" i="1"/>
  <c r="BQ111" i="1"/>
  <c r="BP111" i="1"/>
  <c r="BO111" i="1"/>
  <c r="BM111" i="1"/>
  <c r="BL111" i="1"/>
  <c r="BK111" i="1"/>
  <c r="BJ111" i="1"/>
  <c r="BI111" i="1"/>
  <c r="BH111" i="1"/>
  <c r="BG111" i="1"/>
  <c r="BF111" i="1"/>
  <c r="BD111" i="1"/>
  <c r="BC111" i="1"/>
  <c r="BB111" i="1"/>
  <c r="BA111" i="1"/>
  <c r="AZ111" i="1"/>
  <c r="AY111" i="1"/>
  <c r="AX111" i="1"/>
  <c r="AW111" i="1"/>
  <c r="AU111" i="1"/>
  <c r="AT111" i="1"/>
  <c r="AS111" i="1"/>
  <c r="AR111" i="1"/>
  <c r="AQ111" i="1"/>
  <c r="AP111" i="1"/>
  <c r="AO111" i="1"/>
  <c r="AL111" i="1"/>
  <c r="AK111" i="1"/>
  <c r="AJ111" i="1"/>
  <c r="AI111" i="1"/>
  <c r="AH111" i="1"/>
  <c r="AG111" i="1"/>
  <c r="AF111" i="1"/>
  <c r="AC111" i="1"/>
  <c r="AB111" i="1"/>
  <c r="AA111" i="1"/>
  <c r="Z111" i="1"/>
  <c r="W111" i="1"/>
  <c r="V111" i="1"/>
  <c r="U111" i="1"/>
  <c r="T111" i="1"/>
  <c r="S111" i="1"/>
  <c r="N111" i="1"/>
  <c r="M111" i="1"/>
  <c r="L111" i="1"/>
  <c r="K111" i="1"/>
  <c r="G111" i="1"/>
  <c r="B111" i="1"/>
  <c r="BW110" i="1"/>
  <c r="BY110" i="1" s="1"/>
  <c r="BN110" i="1"/>
  <c r="BE110" i="1"/>
  <c r="AV110" i="1"/>
  <c r="AM110" i="1"/>
  <c r="AD110" i="1"/>
  <c r="W110" i="1"/>
  <c r="O110" i="1"/>
  <c r="P110" i="1" s="1"/>
  <c r="G110" i="1"/>
  <c r="B110" i="1"/>
  <c r="BW109" i="1"/>
  <c r="BY109" i="1" s="1"/>
  <c r="BN109" i="1"/>
  <c r="BE109" i="1"/>
  <c r="AV109" i="1"/>
  <c r="AM109" i="1"/>
  <c r="AD109" i="1"/>
  <c r="W109" i="1"/>
  <c r="O109" i="1"/>
  <c r="P109" i="1" s="1"/>
  <c r="G109" i="1"/>
  <c r="B109" i="1"/>
  <c r="BV108" i="1"/>
  <c r="BU108" i="1"/>
  <c r="BT108" i="1"/>
  <c r="BS108" i="1"/>
  <c r="BR108" i="1"/>
  <c r="BQ108" i="1"/>
  <c r="BP108" i="1"/>
  <c r="BM108" i="1"/>
  <c r="BL108" i="1"/>
  <c r="BK108" i="1"/>
  <c r="BJ108" i="1"/>
  <c r="BI108" i="1"/>
  <c r="BH108" i="1"/>
  <c r="BG108" i="1"/>
  <c r="BD108" i="1"/>
  <c r="BC108" i="1"/>
  <c r="BB108" i="1"/>
  <c r="BA108" i="1"/>
  <c r="AZ108" i="1"/>
  <c r="AY108" i="1"/>
  <c r="AX108" i="1"/>
  <c r="AU108" i="1"/>
  <c r="AT108" i="1"/>
  <c r="AS108" i="1"/>
  <c r="AR108" i="1"/>
  <c r="AQ108" i="1"/>
  <c r="AP108" i="1"/>
  <c r="AO108" i="1"/>
  <c r="AL108" i="1"/>
  <c r="AK108" i="1"/>
  <c r="AJ108" i="1"/>
  <c r="AI108" i="1"/>
  <c r="AH108" i="1"/>
  <c r="AG108" i="1"/>
  <c r="AF108" i="1"/>
  <c r="AC108" i="1"/>
  <c r="AB108" i="1"/>
  <c r="AA108" i="1"/>
  <c r="Z108" i="1"/>
  <c r="V108" i="1"/>
  <c r="U108" i="1"/>
  <c r="T108" i="1"/>
  <c r="S108" i="1"/>
  <c r="R108" i="1"/>
  <c r="N108" i="1"/>
  <c r="M108" i="1"/>
  <c r="L108" i="1"/>
  <c r="K108" i="1"/>
  <c r="J108" i="1"/>
  <c r="G108" i="1"/>
  <c r="B108" i="1"/>
  <c r="AN107" i="1"/>
  <c r="AN106" i="1" s="1"/>
  <c r="AE107" i="1"/>
  <c r="AE106" i="1" s="1"/>
  <c r="Y107" i="1"/>
  <c r="Y106" i="1" s="1"/>
  <c r="E107" i="1"/>
  <c r="E106" i="1" s="1"/>
  <c r="D107" i="1"/>
  <c r="D106" i="1" s="1"/>
  <c r="B107" i="1"/>
  <c r="B106" i="1"/>
  <c r="BW105" i="1"/>
  <c r="BY105" i="1" s="1"/>
  <c r="BN105" i="1"/>
  <c r="BE105" i="1"/>
  <c r="AV105" i="1"/>
  <c r="AM105" i="1"/>
  <c r="AD105" i="1"/>
  <c r="W105" i="1"/>
  <c r="O105" i="1"/>
  <c r="P105" i="1" s="1"/>
  <c r="G105" i="1"/>
  <c r="B105" i="1"/>
  <c r="BW104" i="1"/>
  <c r="BY104" i="1" s="1"/>
  <c r="BN104" i="1"/>
  <c r="BE104" i="1"/>
  <c r="AV104" i="1"/>
  <c r="AM104" i="1"/>
  <c r="AD104" i="1"/>
  <c r="W104" i="1"/>
  <c r="O104" i="1"/>
  <c r="P104" i="1" s="1"/>
  <c r="G104" i="1"/>
  <c r="B104" i="1"/>
  <c r="BV103" i="1"/>
  <c r="BU103" i="1"/>
  <c r="BT103" i="1"/>
  <c r="BS103" i="1"/>
  <c r="BR103" i="1"/>
  <c r="BQ103" i="1"/>
  <c r="BP103" i="1"/>
  <c r="BM103" i="1"/>
  <c r="BL103" i="1"/>
  <c r="BK103" i="1"/>
  <c r="BJ103" i="1"/>
  <c r="BI103" i="1"/>
  <c r="BH103" i="1"/>
  <c r="BG103" i="1"/>
  <c r="BD103" i="1"/>
  <c r="BC103" i="1"/>
  <c r="BB103" i="1"/>
  <c r="BA103" i="1"/>
  <c r="AZ103" i="1"/>
  <c r="AY103" i="1"/>
  <c r="AX103" i="1"/>
  <c r="AU103" i="1"/>
  <c r="AT103" i="1"/>
  <c r="AS103" i="1"/>
  <c r="AR103" i="1"/>
  <c r="AQ103" i="1"/>
  <c r="AP103" i="1"/>
  <c r="AO103" i="1"/>
  <c r="AL103" i="1"/>
  <c r="AK103" i="1"/>
  <c r="AJ103" i="1"/>
  <c r="AI103" i="1"/>
  <c r="AH103" i="1"/>
  <c r="AG103" i="1"/>
  <c r="AF103" i="1"/>
  <c r="AC103" i="1"/>
  <c r="AB103" i="1"/>
  <c r="AA103" i="1"/>
  <c r="Z103" i="1"/>
  <c r="V103" i="1"/>
  <c r="U103" i="1"/>
  <c r="T103" i="1"/>
  <c r="S103" i="1"/>
  <c r="R103" i="1"/>
  <c r="N103" i="1"/>
  <c r="M103" i="1"/>
  <c r="L103" i="1"/>
  <c r="K103" i="1"/>
  <c r="J103" i="1"/>
  <c r="G103" i="1"/>
  <c r="B103" i="1"/>
  <c r="BW102" i="1"/>
  <c r="BY102" i="1" s="1"/>
  <c r="BN102" i="1"/>
  <c r="BE102" i="1"/>
  <c r="AV102" i="1"/>
  <c r="AM102" i="1"/>
  <c r="AD102" i="1"/>
  <c r="W102" i="1"/>
  <c r="O102" i="1"/>
  <c r="G102" i="1"/>
  <c r="B102" i="1"/>
  <c r="BW101" i="1"/>
  <c r="BY101" i="1" s="1"/>
  <c r="BN101" i="1"/>
  <c r="BE101" i="1"/>
  <c r="AV101" i="1"/>
  <c r="AM101" i="1"/>
  <c r="AD101" i="1"/>
  <c r="W101" i="1"/>
  <c r="O101" i="1"/>
  <c r="G101" i="1"/>
  <c r="BW100" i="1"/>
  <c r="BY100" i="1" s="1"/>
  <c r="BN100" i="1"/>
  <c r="BE100" i="1"/>
  <c r="AV100" i="1"/>
  <c r="AM100" i="1"/>
  <c r="AD100" i="1"/>
  <c r="W100" i="1"/>
  <c r="O100" i="1"/>
  <c r="G100" i="1"/>
  <c r="B100" i="1"/>
  <c r="BW99" i="1"/>
  <c r="BY99" i="1" s="1"/>
  <c r="BN99" i="1"/>
  <c r="BE99" i="1"/>
  <c r="AV99" i="1"/>
  <c r="AM99" i="1"/>
  <c r="AD99" i="1"/>
  <c r="W99" i="1"/>
  <c r="O99" i="1"/>
  <c r="G99" i="1"/>
  <c r="B99" i="1"/>
  <c r="BV98" i="1"/>
  <c r="BU98" i="1"/>
  <c r="BT98" i="1"/>
  <c r="BS98" i="1"/>
  <c r="BR98" i="1"/>
  <c r="BQ98" i="1"/>
  <c r="BP98" i="1"/>
  <c r="BM98" i="1"/>
  <c r="BL98" i="1"/>
  <c r="BK98" i="1"/>
  <c r="BJ98" i="1"/>
  <c r="BI98" i="1"/>
  <c r="BH98" i="1"/>
  <c r="BG98" i="1"/>
  <c r="BD98" i="1"/>
  <c r="BC98" i="1"/>
  <c r="BB98" i="1"/>
  <c r="BA98" i="1"/>
  <c r="AZ98" i="1"/>
  <c r="AY98" i="1"/>
  <c r="AX98" i="1"/>
  <c r="AU98" i="1"/>
  <c r="AT98" i="1"/>
  <c r="AS98" i="1"/>
  <c r="AR98" i="1"/>
  <c r="AQ98" i="1"/>
  <c r="AP98" i="1"/>
  <c r="AO98" i="1"/>
  <c r="AL98" i="1"/>
  <c r="AK98" i="1"/>
  <c r="AJ98" i="1"/>
  <c r="AI98" i="1"/>
  <c r="AH98" i="1"/>
  <c r="AG98" i="1"/>
  <c r="AF98" i="1"/>
  <c r="AC98" i="1"/>
  <c r="AB98" i="1"/>
  <c r="AA98" i="1"/>
  <c r="Z98" i="1"/>
  <c r="V98" i="1"/>
  <c r="U98" i="1"/>
  <c r="T98" i="1"/>
  <c r="S98" i="1"/>
  <c r="R98" i="1"/>
  <c r="N98" i="1"/>
  <c r="M98" i="1"/>
  <c r="L98" i="1"/>
  <c r="K98" i="1"/>
  <c r="J98" i="1"/>
  <c r="G98" i="1"/>
  <c r="B98" i="1"/>
  <c r="BW97" i="1"/>
  <c r="BY97" i="1" s="1"/>
  <c r="BN97" i="1"/>
  <c r="BE97" i="1"/>
  <c r="AV97" i="1"/>
  <c r="AM97" i="1"/>
  <c r="AD97" i="1"/>
  <c r="W97" i="1"/>
  <c r="O97" i="1"/>
  <c r="P97" i="1" s="1"/>
  <c r="G97" i="1"/>
  <c r="B97" i="1"/>
  <c r="BW96" i="1"/>
  <c r="BY96" i="1" s="1"/>
  <c r="BN96" i="1"/>
  <c r="BE96" i="1"/>
  <c r="AV96" i="1"/>
  <c r="AM96" i="1"/>
  <c r="AD96" i="1"/>
  <c r="W96" i="1"/>
  <c r="O96" i="1"/>
  <c r="P96" i="1" s="1"/>
  <c r="G96" i="1"/>
  <c r="B96" i="1"/>
  <c r="BV95" i="1"/>
  <c r="BU95" i="1"/>
  <c r="BT95" i="1"/>
  <c r="BS95" i="1"/>
  <c r="BR95" i="1"/>
  <c r="BQ95" i="1"/>
  <c r="BP95" i="1"/>
  <c r="BM95" i="1"/>
  <c r="BL95" i="1"/>
  <c r="BK95" i="1"/>
  <c r="BJ95" i="1"/>
  <c r="BI95" i="1"/>
  <c r="BH95" i="1"/>
  <c r="BG95" i="1"/>
  <c r="BD95" i="1"/>
  <c r="BC95" i="1"/>
  <c r="BB95" i="1"/>
  <c r="BA95" i="1"/>
  <c r="AZ95" i="1"/>
  <c r="AY95" i="1"/>
  <c r="AX95" i="1"/>
  <c r="AU95" i="1"/>
  <c r="AT95" i="1"/>
  <c r="AS95" i="1"/>
  <c r="AR95" i="1"/>
  <c r="AQ95" i="1"/>
  <c r="AP95" i="1"/>
  <c r="AO95" i="1"/>
  <c r="AL95" i="1"/>
  <c r="AK95" i="1"/>
  <c r="AJ95" i="1"/>
  <c r="AI95" i="1"/>
  <c r="AH95" i="1"/>
  <c r="AG95" i="1"/>
  <c r="AF95" i="1"/>
  <c r="AC95" i="1"/>
  <c r="AB95" i="1"/>
  <c r="AA95" i="1"/>
  <c r="Z95" i="1"/>
  <c r="V95" i="1"/>
  <c r="U95" i="1"/>
  <c r="T95" i="1"/>
  <c r="S95" i="1"/>
  <c r="R95" i="1"/>
  <c r="N95" i="1"/>
  <c r="M95" i="1"/>
  <c r="L95" i="1"/>
  <c r="K95" i="1"/>
  <c r="J95" i="1"/>
  <c r="G95" i="1"/>
  <c r="B95" i="1"/>
  <c r="BW94" i="1"/>
  <c r="BY94" i="1" s="1"/>
  <c r="BN94" i="1"/>
  <c r="BE94" i="1"/>
  <c r="AV94" i="1"/>
  <c r="AM94" i="1"/>
  <c r="AD94" i="1"/>
  <c r="O94" i="1"/>
  <c r="G94" i="1"/>
  <c r="B94" i="1"/>
  <c r="BW93" i="1"/>
  <c r="BY93" i="1" s="1"/>
  <c r="BN93" i="1"/>
  <c r="BE93" i="1"/>
  <c r="AV93" i="1"/>
  <c r="AM93" i="1"/>
  <c r="AD93" i="1"/>
  <c r="W93" i="1"/>
  <c r="O93" i="1"/>
  <c r="P93" i="1" s="1"/>
  <c r="G93" i="1"/>
  <c r="BV92" i="1"/>
  <c r="BU92" i="1"/>
  <c r="BT92" i="1"/>
  <c r="BS92" i="1"/>
  <c r="BR92" i="1"/>
  <c r="BQ92" i="1"/>
  <c r="BP92" i="1"/>
  <c r="BM92" i="1"/>
  <c r="BL92" i="1"/>
  <c r="BK92" i="1"/>
  <c r="BJ92" i="1"/>
  <c r="BI92" i="1"/>
  <c r="BH92" i="1"/>
  <c r="BG92" i="1"/>
  <c r="BD92" i="1"/>
  <c r="BC92" i="1"/>
  <c r="BB92" i="1"/>
  <c r="BA92" i="1"/>
  <c r="AZ92" i="1"/>
  <c r="AY92" i="1"/>
  <c r="AX92" i="1"/>
  <c r="AU92" i="1"/>
  <c r="AT92" i="1"/>
  <c r="AS92" i="1"/>
  <c r="AR92" i="1"/>
  <c r="AQ92" i="1"/>
  <c r="AP92" i="1"/>
  <c r="AO92" i="1"/>
  <c r="AL92" i="1"/>
  <c r="AK92" i="1"/>
  <c r="AJ92" i="1"/>
  <c r="AI92" i="1"/>
  <c r="AH92" i="1"/>
  <c r="AG92" i="1"/>
  <c r="AF92" i="1"/>
  <c r="AC92" i="1"/>
  <c r="AB92" i="1"/>
  <c r="AA92" i="1"/>
  <c r="Z92" i="1"/>
  <c r="V92" i="1"/>
  <c r="U92" i="1"/>
  <c r="T92" i="1"/>
  <c r="S92" i="1"/>
  <c r="R92" i="1"/>
  <c r="N92" i="1"/>
  <c r="M92" i="1"/>
  <c r="L92" i="1"/>
  <c r="K92" i="1"/>
  <c r="J92" i="1"/>
  <c r="G92" i="1"/>
  <c r="B92" i="1"/>
  <c r="BW91" i="1"/>
  <c r="BY91" i="1" s="1"/>
  <c r="BN91" i="1"/>
  <c r="BE91" i="1"/>
  <c r="AV91" i="1"/>
  <c r="AM91" i="1"/>
  <c r="AD91" i="1"/>
  <c r="W91" i="1"/>
  <c r="O91" i="1"/>
  <c r="G91" i="1"/>
  <c r="B91" i="1"/>
  <c r="BV90" i="1"/>
  <c r="BU90" i="1"/>
  <c r="BT90" i="1"/>
  <c r="BS90" i="1"/>
  <c r="BR90" i="1"/>
  <c r="BQ90" i="1"/>
  <c r="BP90" i="1"/>
  <c r="BM90" i="1"/>
  <c r="BL90" i="1"/>
  <c r="BK90" i="1"/>
  <c r="BJ90" i="1"/>
  <c r="BI90" i="1"/>
  <c r="BH90" i="1"/>
  <c r="BG90" i="1"/>
  <c r="BD90" i="1"/>
  <c r="BC90" i="1"/>
  <c r="BB90" i="1"/>
  <c r="BA90" i="1"/>
  <c r="AZ90" i="1"/>
  <c r="AY90" i="1"/>
  <c r="AX90" i="1"/>
  <c r="AU90" i="1"/>
  <c r="AT90" i="1"/>
  <c r="AS90" i="1"/>
  <c r="AR90" i="1"/>
  <c r="AQ90" i="1"/>
  <c r="AP90" i="1"/>
  <c r="AO90" i="1"/>
  <c r="AL90" i="1"/>
  <c r="AK90" i="1"/>
  <c r="AJ90" i="1"/>
  <c r="AI90" i="1"/>
  <c r="AH90" i="1"/>
  <c r="AG90" i="1"/>
  <c r="AF90" i="1"/>
  <c r="AC90" i="1"/>
  <c r="AB90" i="1"/>
  <c r="AA90" i="1"/>
  <c r="Z90" i="1"/>
  <c r="V90" i="1"/>
  <c r="U90" i="1"/>
  <c r="T90" i="1"/>
  <c r="S90" i="1"/>
  <c r="R90" i="1"/>
  <c r="N90" i="1"/>
  <c r="M90" i="1"/>
  <c r="L90" i="1"/>
  <c r="K90" i="1"/>
  <c r="J90" i="1"/>
  <c r="G90" i="1"/>
  <c r="B90" i="1"/>
  <c r="BO89" i="1"/>
  <c r="BF89" i="1"/>
  <c r="AW89" i="1"/>
  <c r="AN89" i="1"/>
  <c r="AE89" i="1"/>
  <c r="Y89" i="1"/>
  <c r="E89" i="1"/>
  <c r="D89" i="1"/>
  <c r="B89" i="1"/>
  <c r="BW88" i="1"/>
  <c r="BY88" i="1" s="1"/>
  <c r="BN88" i="1"/>
  <c r="BE88" i="1"/>
  <c r="AV88" i="1"/>
  <c r="AM88" i="1"/>
  <c r="AD88" i="1"/>
  <c r="W88" i="1"/>
  <c r="O88" i="1"/>
  <c r="P88" i="1" s="1"/>
  <c r="G88" i="1"/>
  <c r="B88" i="1"/>
  <c r="BW87" i="1"/>
  <c r="BY87" i="1" s="1"/>
  <c r="BN87" i="1"/>
  <c r="BE87" i="1"/>
  <c r="AV87" i="1"/>
  <c r="AM87" i="1"/>
  <c r="AD87" i="1"/>
  <c r="W87" i="1"/>
  <c r="O87" i="1"/>
  <c r="P87" i="1" s="1"/>
  <c r="G87" i="1"/>
  <c r="BW86" i="1"/>
  <c r="BY86" i="1" s="1"/>
  <c r="BN86" i="1"/>
  <c r="BE86" i="1"/>
  <c r="AV86" i="1"/>
  <c r="AM86" i="1"/>
  <c r="AD86" i="1"/>
  <c r="W86" i="1"/>
  <c r="O86" i="1"/>
  <c r="G86" i="1"/>
  <c r="B86" i="1"/>
  <c r="BW85" i="1"/>
  <c r="BY85" i="1" s="1"/>
  <c r="BN85" i="1"/>
  <c r="BE85" i="1"/>
  <c r="AV85" i="1"/>
  <c r="AM85" i="1"/>
  <c r="AD85" i="1"/>
  <c r="W85" i="1"/>
  <c r="O85" i="1"/>
  <c r="G85" i="1"/>
  <c r="B85" i="1"/>
  <c r="BW84" i="1"/>
  <c r="BY84" i="1" s="1"/>
  <c r="BN84" i="1"/>
  <c r="BE84" i="1"/>
  <c r="AV84" i="1"/>
  <c r="AM84" i="1"/>
  <c r="AD84" i="1"/>
  <c r="W84" i="1"/>
  <c r="O84" i="1"/>
  <c r="G84" i="1"/>
  <c r="B84" i="1"/>
  <c r="BV83" i="1"/>
  <c r="BU83" i="1"/>
  <c r="BT83" i="1"/>
  <c r="BS83" i="1"/>
  <c r="BR83" i="1"/>
  <c r="BQ83" i="1"/>
  <c r="BP83" i="1"/>
  <c r="BO83" i="1"/>
  <c r="BO77" i="1" s="1"/>
  <c r="BM83" i="1"/>
  <c r="BL83" i="1"/>
  <c r="BK83" i="1"/>
  <c r="BJ83" i="1"/>
  <c r="BI83" i="1"/>
  <c r="BH83" i="1"/>
  <c r="BG83" i="1"/>
  <c r="BF83" i="1"/>
  <c r="BD83" i="1"/>
  <c r="BC83" i="1"/>
  <c r="BB83" i="1"/>
  <c r="BA83" i="1"/>
  <c r="AZ83" i="1"/>
  <c r="AY83" i="1"/>
  <c r="AX83" i="1"/>
  <c r="AW83" i="1"/>
  <c r="AW77" i="1" s="1"/>
  <c r="AU83" i="1"/>
  <c r="AT83" i="1"/>
  <c r="AS83" i="1"/>
  <c r="AR83" i="1"/>
  <c r="AQ83" i="1"/>
  <c r="AP83" i="1"/>
  <c r="AO83" i="1"/>
  <c r="AL83" i="1"/>
  <c r="AK83" i="1"/>
  <c r="AJ83" i="1"/>
  <c r="AI83" i="1"/>
  <c r="AH83" i="1"/>
  <c r="AG83" i="1"/>
  <c r="AF83" i="1"/>
  <c r="AC83" i="1"/>
  <c r="AB83" i="1"/>
  <c r="AA83" i="1"/>
  <c r="Z83" i="1"/>
  <c r="V83" i="1"/>
  <c r="U83" i="1"/>
  <c r="T83" i="1"/>
  <c r="S83" i="1"/>
  <c r="R83" i="1"/>
  <c r="N83" i="1"/>
  <c r="M83" i="1"/>
  <c r="L83" i="1"/>
  <c r="K83" i="1"/>
  <c r="J83" i="1"/>
  <c r="G83" i="1"/>
  <c r="B83" i="1"/>
  <c r="BW82" i="1"/>
  <c r="BY82" i="1" s="1"/>
  <c r="BN82" i="1"/>
  <c r="BE82" i="1"/>
  <c r="AV82" i="1"/>
  <c r="AM82" i="1"/>
  <c r="AD82" i="1"/>
  <c r="W82" i="1"/>
  <c r="O82" i="1"/>
  <c r="P82" i="1" s="1"/>
  <c r="G82" i="1"/>
  <c r="B82" i="1"/>
  <c r="BV81" i="1"/>
  <c r="BU81" i="1"/>
  <c r="BT81" i="1"/>
  <c r="BS81" i="1"/>
  <c r="BR81" i="1"/>
  <c r="BQ81" i="1"/>
  <c r="BP81" i="1"/>
  <c r="BM81" i="1"/>
  <c r="BL81" i="1"/>
  <c r="BK81" i="1"/>
  <c r="BJ81" i="1"/>
  <c r="BI81" i="1"/>
  <c r="BH81" i="1"/>
  <c r="BG81" i="1"/>
  <c r="BD81" i="1"/>
  <c r="BC81" i="1"/>
  <c r="BB81" i="1"/>
  <c r="BA81" i="1"/>
  <c r="AZ81" i="1"/>
  <c r="AY81" i="1"/>
  <c r="AX81" i="1"/>
  <c r="AU81" i="1"/>
  <c r="AT81" i="1"/>
  <c r="AS81" i="1"/>
  <c r="AR81" i="1"/>
  <c r="AQ81" i="1"/>
  <c r="AP81" i="1"/>
  <c r="AO81" i="1"/>
  <c r="AL81" i="1"/>
  <c r="AK81" i="1"/>
  <c r="AJ81" i="1"/>
  <c r="AI81" i="1"/>
  <c r="AH81" i="1"/>
  <c r="AG81" i="1"/>
  <c r="AF81" i="1"/>
  <c r="AC81" i="1"/>
  <c r="AB81" i="1"/>
  <c r="AA81" i="1"/>
  <c r="Z81" i="1"/>
  <c r="V81" i="1"/>
  <c r="U81" i="1"/>
  <c r="T81" i="1"/>
  <c r="S81" i="1"/>
  <c r="R81" i="1"/>
  <c r="N81" i="1"/>
  <c r="M81" i="1"/>
  <c r="L81" i="1"/>
  <c r="K81" i="1"/>
  <c r="J81" i="1"/>
  <c r="G81" i="1"/>
  <c r="B81" i="1"/>
  <c r="BW80" i="1"/>
  <c r="BY80" i="1" s="1"/>
  <c r="BN80" i="1"/>
  <c r="BE80" i="1"/>
  <c r="AV80" i="1"/>
  <c r="AM80" i="1"/>
  <c r="AD80" i="1"/>
  <c r="W80" i="1"/>
  <c r="O80" i="1"/>
  <c r="P80" i="1" s="1"/>
  <c r="G80" i="1"/>
  <c r="B80" i="1"/>
  <c r="BW79" i="1"/>
  <c r="BY79" i="1" s="1"/>
  <c r="BN79" i="1"/>
  <c r="BE79" i="1"/>
  <c r="AV79" i="1"/>
  <c r="AM79" i="1"/>
  <c r="AD79" i="1"/>
  <c r="W79" i="1"/>
  <c r="O79" i="1"/>
  <c r="P79" i="1" s="1"/>
  <c r="G79" i="1"/>
  <c r="B79" i="1"/>
  <c r="BV78" i="1"/>
  <c r="BU78" i="1"/>
  <c r="BT78" i="1"/>
  <c r="BS78" i="1"/>
  <c r="BR78" i="1"/>
  <c r="BQ78" i="1"/>
  <c r="BP78" i="1"/>
  <c r="BM78" i="1"/>
  <c r="BL78" i="1"/>
  <c r="BK78" i="1"/>
  <c r="BJ78" i="1"/>
  <c r="BI78" i="1"/>
  <c r="BH78" i="1"/>
  <c r="BG78" i="1"/>
  <c r="BD78" i="1"/>
  <c r="BC78" i="1"/>
  <c r="BB78" i="1"/>
  <c r="BA78" i="1"/>
  <c r="AZ78" i="1"/>
  <c r="AY78" i="1"/>
  <c r="AX78" i="1"/>
  <c r="AU78" i="1"/>
  <c r="AT78" i="1"/>
  <c r="AS78" i="1"/>
  <c r="AR78" i="1"/>
  <c r="AQ78" i="1"/>
  <c r="AP78" i="1"/>
  <c r="AO78" i="1"/>
  <c r="AL78" i="1"/>
  <c r="AK78" i="1"/>
  <c r="AJ78" i="1"/>
  <c r="AI78" i="1"/>
  <c r="AH78" i="1"/>
  <c r="AG78" i="1"/>
  <c r="AF78" i="1"/>
  <c r="AC78" i="1"/>
  <c r="AB78" i="1"/>
  <c r="AA78" i="1"/>
  <c r="Z78" i="1"/>
  <c r="V78" i="1"/>
  <c r="U78" i="1"/>
  <c r="T78" i="1"/>
  <c r="S78" i="1"/>
  <c r="R78" i="1"/>
  <c r="N78" i="1"/>
  <c r="M78" i="1"/>
  <c r="L78" i="1"/>
  <c r="K78" i="1"/>
  <c r="J78" i="1"/>
  <c r="G78" i="1"/>
  <c r="B78" i="1"/>
  <c r="AN77" i="1"/>
  <c r="AE77" i="1"/>
  <c r="Y77" i="1"/>
  <c r="E77" i="1"/>
  <c r="D77" i="1"/>
  <c r="B77" i="1"/>
  <c r="B76" i="1"/>
  <c r="BW75" i="1"/>
  <c r="BY75" i="1" s="1"/>
  <c r="BN75" i="1"/>
  <c r="BE75" i="1"/>
  <c r="AV75" i="1"/>
  <c r="AM75" i="1"/>
  <c r="AD75" i="1"/>
  <c r="W75" i="1"/>
  <c r="O75" i="1"/>
  <c r="G75" i="1"/>
  <c r="B75" i="1"/>
  <c r="BW74" i="1"/>
  <c r="BY74" i="1" s="1"/>
  <c r="BN74" i="1"/>
  <c r="BE74" i="1"/>
  <c r="AV74" i="1"/>
  <c r="AM74" i="1"/>
  <c r="AD74" i="1"/>
  <c r="W74" i="1"/>
  <c r="O74" i="1"/>
  <c r="G74" i="1"/>
  <c r="B74" i="1"/>
  <c r="BV73" i="1"/>
  <c r="BV72" i="1" s="1"/>
  <c r="BU73" i="1"/>
  <c r="BU72" i="1" s="1"/>
  <c r="BT73" i="1"/>
  <c r="BT72" i="1" s="1"/>
  <c r="BS73" i="1"/>
  <c r="BS72" i="1" s="1"/>
  <c r="BR73" i="1"/>
  <c r="BR72" i="1" s="1"/>
  <c r="BQ73" i="1"/>
  <c r="BQ72" i="1" s="1"/>
  <c r="BP73" i="1"/>
  <c r="BP72" i="1" s="1"/>
  <c r="BM73" i="1"/>
  <c r="BM72" i="1" s="1"/>
  <c r="BL73" i="1"/>
  <c r="BL72" i="1" s="1"/>
  <c r="BK73" i="1"/>
  <c r="BK72" i="1" s="1"/>
  <c r="BJ73" i="1"/>
  <c r="BJ72" i="1" s="1"/>
  <c r="BI73" i="1"/>
  <c r="BH73" i="1"/>
  <c r="BH72" i="1" s="1"/>
  <c r="BG73" i="1"/>
  <c r="BG72" i="1" s="1"/>
  <c r="BD73" i="1"/>
  <c r="BD72" i="1" s="1"/>
  <c r="BC73" i="1"/>
  <c r="BC72" i="1" s="1"/>
  <c r="BB73" i="1"/>
  <c r="BB72" i="1" s="1"/>
  <c r="BA73" i="1"/>
  <c r="BA72" i="1" s="1"/>
  <c r="AZ73" i="1"/>
  <c r="AZ72" i="1" s="1"/>
  <c r="AY73" i="1"/>
  <c r="AY72" i="1" s="1"/>
  <c r="AX73" i="1"/>
  <c r="AX72" i="1" s="1"/>
  <c r="AU73" i="1"/>
  <c r="AU72" i="1" s="1"/>
  <c r="AT73" i="1"/>
  <c r="AT72" i="1" s="1"/>
  <c r="AS73" i="1"/>
  <c r="AS72" i="1" s="1"/>
  <c r="AR73" i="1"/>
  <c r="AR72" i="1" s="1"/>
  <c r="AQ73" i="1"/>
  <c r="AQ72" i="1" s="1"/>
  <c r="AP73" i="1"/>
  <c r="AP72" i="1" s="1"/>
  <c r="AO73" i="1"/>
  <c r="AO72" i="1" s="1"/>
  <c r="AL73" i="1"/>
  <c r="AL72" i="1" s="1"/>
  <c r="AK73" i="1"/>
  <c r="AK72" i="1" s="1"/>
  <c r="AJ73" i="1"/>
  <c r="AJ72" i="1" s="1"/>
  <c r="AI73" i="1"/>
  <c r="AI72" i="1" s="1"/>
  <c r="AH73" i="1"/>
  <c r="AH72" i="1" s="1"/>
  <c r="AG73" i="1"/>
  <c r="AG72" i="1" s="1"/>
  <c r="AF73" i="1"/>
  <c r="AF72" i="1" s="1"/>
  <c r="AC73" i="1"/>
  <c r="AC72" i="1" s="1"/>
  <c r="AB73" i="1"/>
  <c r="AB72" i="1" s="1"/>
  <c r="AA73" i="1"/>
  <c r="AA72" i="1" s="1"/>
  <c r="Z73" i="1"/>
  <c r="Z72" i="1" s="1"/>
  <c r="V73" i="1"/>
  <c r="V72" i="1" s="1"/>
  <c r="U73" i="1"/>
  <c r="U72" i="1" s="1"/>
  <c r="T73" i="1"/>
  <c r="T72" i="1" s="1"/>
  <c r="S73" i="1"/>
  <c r="S72" i="1" s="1"/>
  <c r="R73" i="1"/>
  <c r="R72" i="1" s="1"/>
  <c r="N73" i="1"/>
  <c r="N72" i="1" s="1"/>
  <c r="M73" i="1"/>
  <c r="M72" i="1" s="1"/>
  <c r="L73" i="1"/>
  <c r="L72" i="1" s="1"/>
  <c r="K73" i="1"/>
  <c r="K72" i="1" s="1"/>
  <c r="J73" i="1"/>
  <c r="J72" i="1" s="1"/>
  <c r="G73" i="1"/>
  <c r="B73" i="1"/>
  <c r="BO72" i="1"/>
  <c r="BF72" i="1"/>
  <c r="AW72" i="1"/>
  <c r="AN72" i="1"/>
  <c r="AE72" i="1"/>
  <c r="Y72" i="1"/>
  <c r="E72" i="1"/>
  <c r="D72" i="1"/>
  <c r="B72" i="1"/>
  <c r="BW71" i="1"/>
  <c r="BY71" i="1" s="1"/>
  <c r="BN71" i="1"/>
  <c r="BE71" i="1"/>
  <c r="AV71" i="1"/>
  <c r="AM71" i="1"/>
  <c r="AD71" i="1"/>
  <c r="W71" i="1"/>
  <c r="O71" i="1"/>
  <c r="P71" i="1" s="1"/>
  <c r="G71" i="1"/>
  <c r="B71" i="1"/>
  <c r="BW70" i="1"/>
  <c r="BY70" i="1" s="1"/>
  <c r="BN70" i="1"/>
  <c r="BE70" i="1"/>
  <c r="AV70" i="1"/>
  <c r="AM70" i="1"/>
  <c r="AD70" i="1"/>
  <c r="W70" i="1"/>
  <c r="O70" i="1"/>
  <c r="P70" i="1" s="1"/>
  <c r="G70" i="1"/>
  <c r="B70" i="1"/>
  <c r="BV69" i="1"/>
  <c r="BU69" i="1"/>
  <c r="BT69" i="1"/>
  <c r="BS69" i="1"/>
  <c r="BR69" i="1"/>
  <c r="BQ69" i="1"/>
  <c r="BP69" i="1"/>
  <c r="BO69" i="1"/>
  <c r="BO65" i="1" s="1"/>
  <c r="BM69" i="1"/>
  <c r="BL69" i="1"/>
  <c r="BK69" i="1"/>
  <c r="BJ69" i="1"/>
  <c r="BI69" i="1"/>
  <c r="BH69" i="1"/>
  <c r="BG69" i="1"/>
  <c r="BF69" i="1"/>
  <c r="BF65" i="1" s="1"/>
  <c r="BD69" i="1"/>
  <c r="BC69" i="1"/>
  <c r="BB69" i="1"/>
  <c r="BA69" i="1"/>
  <c r="AZ69" i="1"/>
  <c r="AY69" i="1"/>
  <c r="AX69" i="1"/>
  <c r="AW69" i="1"/>
  <c r="AW65" i="1" s="1"/>
  <c r="AU69" i="1"/>
  <c r="AT69" i="1"/>
  <c r="AS69" i="1"/>
  <c r="AR69" i="1"/>
  <c r="AQ69" i="1"/>
  <c r="AP69" i="1"/>
  <c r="AO69" i="1"/>
  <c r="AL69" i="1"/>
  <c r="AK69" i="1"/>
  <c r="AJ69" i="1"/>
  <c r="AI69" i="1"/>
  <c r="AH69" i="1"/>
  <c r="AG69" i="1"/>
  <c r="AF69" i="1"/>
  <c r="AC69" i="1"/>
  <c r="AB69" i="1"/>
  <c r="AA69" i="1"/>
  <c r="Z69" i="1"/>
  <c r="V69" i="1"/>
  <c r="U69" i="1"/>
  <c r="T69" i="1"/>
  <c r="S69" i="1"/>
  <c r="R69" i="1"/>
  <c r="N69" i="1"/>
  <c r="M69" i="1"/>
  <c r="L69" i="1"/>
  <c r="K69" i="1"/>
  <c r="J69" i="1"/>
  <c r="G69" i="1"/>
  <c r="B69" i="1"/>
  <c r="BW68" i="1"/>
  <c r="BY68" i="1" s="1"/>
  <c r="BN68" i="1"/>
  <c r="BE68" i="1"/>
  <c r="AV68" i="1"/>
  <c r="AM68" i="1"/>
  <c r="AD68" i="1"/>
  <c r="W68" i="1"/>
  <c r="O68" i="1"/>
  <c r="G68" i="1"/>
  <c r="B68" i="1"/>
  <c r="BW67" i="1"/>
  <c r="BY67" i="1" s="1"/>
  <c r="BN67" i="1"/>
  <c r="BE67" i="1"/>
  <c r="AV67" i="1"/>
  <c r="AM67" i="1"/>
  <c r="AD67" i="1"/>
  <c r="W67" i="1"/>
  <c r="O67" i="1"/>
  <c r="G67" i="1"/>
  <c r="B67" i="1"/>
  <c r="BV66" i="1"/>
  <c r="BU66" i="1"/>
  <c r="BT66" i="1"/>
  <c r="BS66" i="1"/>
  <c r="BR66" i="1"/>
  <c r="BQ66" i="1"/>
  <c r="BP66" i="1"/>
  <c r="BM66" i="1"/>
  <c r="BL66" i="1"/>
  <c r="BK66" i="1"/>
  <c r="BJ66" i="1"/>
  <c r="BI66" i="1"/>
  <c r="BH66" i="1"/>
  <c r="BG66" i="1"/>
  <c r="BD66" i="1"/>
  <c r="BD65" i="1" s="1"/>
  <c r="BC66" i="1"/>
  <c r="BB66" i="1"/>
  <c r="BA66" i="1"/>
  <c r="AZ66" i="1"/>
  <c r="AZ65" i="1" s="1"/>
  <c r="AY66" i="1"/>
  <c r="AX66" i="1"/>
  <c r="AX65" i="1" s="1"/>
  <c r="AU66" i="1"/>
  <c r="AT66" i="1"/>
  <c r="AS66" i="1"/>
  <c r="AR66" i="1"/>
  <c r="AQ66" i="1"/>
  <c r="AP66" i="1"/>
  <c r="AO66" i="1"/>
  <c r="AL66" i="1"/>
  <c r="AK66" i="1"/>
  <c r="AJ66" i="1"/>
  <c r="AI66" i="1"/>
  <c r="AH66" i="1"/>
  <c r="AG66" i="1"/>
  <c r="AF66" i="1"/>
  <c r="AC66" i="1"/>
  <c r="AB66" i="1"/>
  <c r="AA66" i="1"/>
  <c r="Z66" i="1"/>
  <c r="V66" i="1"/>
  <c r="U66" i="1"/>
  <c r="T66" i="1"/>
  <c r="S66" i="1"/>
  <c r="R66" i="1"/>
  <c r="N66" i="1"/>
  <c r="M66" i="1"/>
  <c r="L66" i="1"/>
  <c r="K66" i="1"/>
  <c r="J66" i="1"/>
  <c r="G66" i="1"/>
  <c r="B66" i="1"/>
  <c r="AN65" i="1"/>
  <c r="AE65" i="1"/>
  <c r="Y65" i="1"/>
  <c r="E65" i="1"/>
  <c r="D65" i="1"/>
  <c r="B65" i="1"/>
  <c r="BW64" i="1"/>
  <c r="BY64" i="1" s="1"/>
  <c r="BN64" i="1"/>
  <c r="BE64" i="1"/>
  <c r="AV64" i="1"/>
  <c r="AM64" i="1"/>
  <c r="AD64" i="1"/>
  <c r="W64" i="1"/>
  <c r="O64" i="1"/>
  <c r="G64" i="1"/>
  <c r="B64" i="1"/>
  <c r="BW63" i="1"/>
  <c r="BY63" i="1" s="1"/>
  <c r="BN63" i="1"/>
  <c r="BE63" i="1"/>
  <c r="AV63" i="1"/>
  <c r="AM63" i="1"/>
  <c r="AD63" i="1"/>
  <c r="W63" i="1"/>
  <c r="O63" i="1"/>
  <c r="G63" i="1"/>
  <c r="B63" i="1"/>
  <c r="BV62" i="1"/>
  <c r="BU62" i="1"/>
  <c r="BT62" i="1"/>
  <c r="BS62" i="1"/>
  <c r="BR62" i="1"/>
  <c r="BQ62" i="1"/>
  <c r="BP62" i="1"/>
  <c r="BM62" i="1"/>
  <c r="BL62" i="1"/>
  <c r="BK62" i="1"/>
  <c r="BJ62" i="1"/>
  <c r="BI62" i="1"/>
  <c r="BH62" i="1"/>
  <c r="BG62" i="1"/>
  <c r="BD62" i="1"/>
  <c r="BC62" i="1"/>
  <c r="BB62" i="1"/>
  <c r="BA62" i="1"/>
  <c r="AZ62" i="1"/>
  <c r="AY62" i="1"/>
  <c r="AX62" i="1"/>
  <c r="AU62" i="1"/>
  <c r="AT62" i="1"/>
  <c r="AS62" i="1"/>
  <c r="AR62" i="1"/>
  <c r="AQ62" i="1"/>
  <c r="AP62" i="1"/>
  <c r="AO62" i="1"/>
  <c r="AL62" i="1"/>
  <c r="AK62" i="1"/>
  <c r="AJ62" i="1"/>
  <c r="AI62" i="1"/>
  <c r="AH62" i="1"/>
  <c r="AG62" i="1"/>
  <c r="AF62" i="1"/>
  <c r="AC62" i="1"/>
  <c r="AB62" i="1"/>
  <c r="AA62" i="1"/>
  <c r="Z62" i="1"/>
  <c r="V62" i="1"/>
  <c r="U62" i="1"/>
  <c r="T62" i="1"/>
  <c r="S62" i="1"/>
  <c r="R62" i="1"/>
  <c r="N62" i="1"/>
  <c r="M62" i="1"/>
  <c r="L62" i="1"/>
  <c r="K62" i="1"/>
  <c r="J62" i="1"/>
  <c r="G62" i="1"/>
  <c r="B62" i="1"/>
  <c r="BW61" i="1"/>
  <c r="BY61" i="1" s="1"/>
  <c r="BN61" i="1"/>
  <c r="BE61" i="1"/>
  <c r="AV61" i="1"/>
  <c r="AM61" i="1"/>
  <c r="AD61" i="1"/>
  <c r="W61" i="1"/>
  <c r="O61" i="1"/>
  <c r="G61" i="1"/>
  <c r="B61" i="1"/>
  <c r="BW60" i="1"/>
  <c r="BY60" i="1" s="1"/>
  <c r="BN60" i="1"/>
  <c r="BE60" i="1"/>
  <c r="AV60" i="1"/>
  <c r="AM60" i="1"/>
  <c r="AD60" i="1"/>
  <c r="W60" i="1"/>
  <c r="O60" i="1"/>
  <c r="G60" i="1"/>
  <c r="B60" i="1"/>
  <c r="BV59" i="1"/>
  <c r="BU59" i="1"/>
  <c r="BT59" i="1"/>
  <c r="BS59" i="1"/>
  <c r="BR59" i="1"/>
  <c r="BQ59" i="1"/>
  <c r="BP59" i="1"/>
  <c r="BM59" i="1"/>
  <c r="BL59" i="1"/>
  <c r="BK59" i="1"/>
  <c r="BJ59" i="1"/>
  <c r="BI59" i="1"/>
  <c r="BH59" i="1"/>
  <c r="BG59" i="1"/>
  <c r="BD59" i="1"/>
  <c r="BC59" i="1"/>
  <c r="BB59" i="1"/>
  <c r="BA59" i="1"/>
  <c r="AZ59" i="1"/>
  <c r="AY59" i="1"/>
  <c r="AX59" i="1"/>
  <c r="AU59" i="1"/>
  <c r="AT59" i="1"/>
  <c r="AS59" i="1"/>
  <c r="AR59" i="1"/>
  <c r="AQ59" i="1"/>
  <c r="AP59" i="1"/>
  <c r="AO59" i="1"/>
  <c r="AL59" i="1"/>
  <c r="AK59" i="1"/>
  <c r="AJ59" i="1"/>
  <c r="AI59" i="1"/>
  <c r="AH59" i="1"/>
  <c r="AG59" i="1"/>
  <c r="AF59" i="1"/>
  <c r="AC59" i="1"/>
  <c r="AB59" i="1"/>
  <c r="AA59" i="1"/>
  <c r="Z59" i="1"/>
  <c r="V59" i="1"/>
  <c r="U59" i="1"/>
  <c r="T59" i="1"/>
  <c r="S59" i="1"/>
  <c r="R59" i="1"/>
  <c r="N59" i="1"/>
  <c r="M59" i="1"/>
  <c r="L59" i="1"/>
  <c r="K59" i="1"/>
  <c r="J59" i="1"/>
  <c r="G59" i="1"/>
  <c r="B59" i="1"/>
  <c r="BW58" i="1"/>
  <c r="BY58" i="1" s="1"/>
  <c r="BN58" i="1"/>
  <c r="BE58" i="1"/>
  <c r="AV58" i="1"/>
  <c r="AM58" i="1"/>
  <c r="AD58" i="1"/>
  <c r="W58" i="1"/>
  <c r="O58" i="1"/>
  <c r="P58" i="1" s="1"/>
  <c r="G58" i="1"/>
  <c r="B58" i="1"/>
  <c r="BW57" i="1"/>
  <c r="BY57" i="1" s="1"/>
  <c r="BN57" i="1"/>
  <c r="BE57" i="1"/>
  <c r="AV57" i="1"/>
  <c r="AM57" i="1"/>
  <c r="AD57" i="1"/>
  <c r="W57" i="1"/>
  <c r="O57" i="1"/>
  <c r="P57" i="1" s="1"/>
  <c r="G57" i="1"/>
  <c r="B57" i="1"/>
  <c r="BV56" i="1"/>
  <c r="BU56" i="1"/>
  <c r="BT56" i="1"/>
  <c r="BS56" i="1"/>
  <c r="BR56" i="1"/>
  <c r="BQ56" i="1"/>
  <c r="BP56" i="1"/>
  <c r="BO56" i="1"/>
  <c r="BO55" i="1" s="1"/>
  <c r="BM56" i="1"/>
  <c r="BL56" i="1"/>
  <c r="BK56" i="1"/>
  <c r="BJ56" i="1"/>
  <c r="BI56" i="1"/>
  <c r="BH56" i="1"/>
  <c r="BG56" i="1"/>
  <c r="BF56" i="1"/>
  <c r="BF55" i="1" s="1"/>
  <c r="BD56" i="1"/>
  <c r="BC56" i="1"/>
  <c r="BB56" i="1"/>
  <c r="BA56" i="1"/>
  <c r="AZ56" i="1"/>
  <c r="AY56" i="1"/>
  <c r="AX56" i="1"/>
  <c r="AW56" i="1"/>
  <c r="AW55" i="1" s="1"/>
  <c r="AU56" i="1"/>
  <c r="AT56" i="1"/>
  <c r="AS56" i="1"/>
  <c r="AR56" i="1"/>
  <c r="AQ56" i="1"/>
  <c r="AP56" i="1"/>
  <c r="AO56" i="1"/>
  <c r="AL56" i="1"/>
  <c r="AK56" i="1"/>
  <c r="AJ56" i="1"/>
  <c r="AI56" i="1"/>
  <c r="AH56" i="1"/>
  <c r="AG56" i="1"/>
  <c r="AF56" i="1"/>
  <c r="AC56" i="1"/>
  <c r="AB56" i="1"/>
  <c r="AA56" i="1"/>
  <c r="Z56" i="1"/>
  <c r="V56" i="1"/>
  <c r="U56" i="1"/>
  <c r="T56" i="1"/>
  <c r="S56" i="1"/>
  <c r="R56" i="1"/>
  <c r="N56" i="1"/>
  <c r="M56" i="1"/>
  <c r="L56" i="1"/>
  <c r="K56" i="1"/>
  <c r="J56" i="1"/>
  <c r="G56" i="1"/>
  <c r="B56" i="1"/>
  <c r="AN55" i="1"/>
  <c r="AE55" i="1"/>
  <c r="Y55" i="1"/>
  <c r="G55" i="1"/>
  <c r="B55" i="1"/>
  <c r="BW54" i="1"/>
  <c r="BY54" i="1" s="1"/>
  <c r="BN54" i="1"/>
  <c r="BE54" i="1"/>
  <c r="AV54" i="1"/>
  <c r="AM54" i="1"/>
  <c r="AD54" i="1"/>
  <c r="W54" i="1"/>
  <c r="O54" i="1"/>
  <c r="G54" i="1"/>
  <c r="B54" i="1"/>
  <c r="BW53" i="1"/>
  <c r="BY53" i="1" s="1"/>
  <c r="BN53" i="1"/>
  <c r="BE53" i="1"/>
  <c r="AV53" i="1"/>
  <c r="AM53" i="1"/>
  <c r="AD53" i="1"/>
  <c r="W53" i="1"/>
  <c r="O53" i="1"/>
  <c r="G53" i="1"/>
  <c r="B53" i="1"/>
  <c r="BW52" i="1"/>
  <c r="BY52" i="1" s="1"/>
  <c r="BN52" i="1"/>
  <c r="BE52" i="1"/>
  <c r="AV52" i="1"/>
  <c r="AM52" i="1"/>
  <c r="AD52" i="1"/>
  <c r="W52" i="1"/>
  <c r="O52" i="1"/>
  <c r="G52" i="1"/>
  <c r="B52" i="1"/>
  <c r="BW51" i="1"/>
  <c r="BY51" i="1" s="1"/>
  <c r="BN51" i="1"/>
  <c r="BE51" i="1"/>
  <c r="AV51" i="1"/>
  <c r="AM51" i="1"/>
  <c r="AD51" i="1"/>
  <c r="W51" i="1"/>
  <c r="O51" i="1"/>
  <c r="G51" i="1"/>
  <c r="B51" i="1"/>
  <c r="BV50" i="1"/>
  <c r="BU50" i="1"/>
  <c r="BT50" i="1"/>
  <c r="BS50" i="1"/>
  <c r="BR50" i="1"/>
  <c r="BQ50" i="1"/>
  <c r="BP50" i="1"/>
  <c r="BO50" i="1"/>
  <c r="BO40" i="1" s="1"/>
  <c r="BM50" i="1"/>
  <c r="BL50" i="1"/>
  <c r="BK50" i="1"/>
  <c r="BJ50" i="1"/>
  <c r="BI50" i="1"/>
  <c r="BH50" i="1"/>
  <c r="BG50" i="1"/>
  <c r="BF50" i="1"/>
  <c r="BD50" i="1"/>
  <c r="BC50" i="1"/>
  <c r="BB50" i="1"/>
  <c r="BA50" i="1"/>
  <c r="AZ50" i="1"/>
  <c r="AY50" i="1"/>
  <c r="AX50" i="1"/>
  <c r="AW50" i="1"/>
  <c r="AW40" i="1" s="1"/>
  <c r="AU50" i="1"/>
  <c r="AT50" i="1"/>
  <c r="AS50" i="1"/>
  <c r="AR50" i="1"/>
  <c r="AQ50" i="1"/>
  <c r="AP50" i="1"/>
  <c r="AO50" i="1"/>
  <c r="AL50" i="1"/>
  <c r="AK50" i="1"/>
  <c r="AJ50" i="1"/>
  <c r="AI50" i="1"/>
  <c r="AH50" i="1"/>
  <c r="AG50" i="1"/>
  <c r="AF50" i="1"/>
  <c r="AC50" i="1"/>
  <c r="AB50" i="1"/>
  <c r="AA50" i="1"/>
  <c r="Z50" i="1"/>
  <c r="V50" i="1"/>
  <c r="U50" i="1"/>
  <c r="T50" i="1"/>
  <c r="S50" i="1"/>
  <c r="R50" i="1"/>
  <c r="N50" i="1"/>
  <c r="M50" i="1"/>
  <c r="L50" i="1"/>
  <c r="K50" i="1"/>
  <c r="J50" i="1"/>
  <c r="G50" i="1"/>
  <c r="B50" i="1"/>
  <c r="BW49" i="1"/>
  <c r="BY49" i="1" s="1"/>
  <c r="BN49" i="1"/>
  <c r="BE49" i="1"/>
  <c r="AV49" i="1"/>
  <c r="AM49" i="1"/>
  <c r="AD49" i="1"/>
  <c r="W49" i="1"/>
  <c r="O49" i="1"/>
  <c r="P49" i="1" s="1"/>
  <c r="G49" i="1"/>
  <c r="B49" i="1"/>
  <c r="BW48" i="1"/>
  <c r="BY48" i="1" s="1"/>
  <c r="BN48" i="1"/>
  <c r="BE48" i="1"/>
  <c r="AV48" i="1"/>
  <c r="AM48" i="1"/>
  <c r="AD48" i="1"/>
  <c r="W48" i="1"/>
  <c r="O48" i="1"/>
  <c r="P48" i="1" s="1"/>
  <c r="G48" i="1"/>
  <c r="B48" i="1"/>
  <c r="BV47" i="1"/>
  <c r="BU47" i="1"/>
  <c r="BT47" i="1"/>
  <c r="BS47" i="1"/>
  <c r="BR47" i="1"/>
  <c r="BQ47" i="1"/>
  <c r="BP47" i="1"/>
  <c r="BM47" i="1"/>
  <c r="BL47" i="1"/>
  <c r="BK47" i="1"/>
  <c r="BJ47" i="1"/>
  <c r="BI47" i="1"/>
  <c r="BH47" i="1"/>
  <c r="BG47" i="1"/>
  <c r="BD47" i="1"/>
  <c r="BC47" i="1"/>
  <c r="BB47" i="1"/>
  <c r="BA47" i="1"/>
  <c r="AZ47" i="1"/>
  <c r="AY47" i="1"/>
  <c r="AX47" i="1"/>
  <c r="AU47" i="1"/>
  <c r="AT47" i="1"/>
  <c r="AS47" i="1"/>
  <c r="AR47" i="1"/>
  <c r="AQ47" i="1"/>
  <c r="AP47" i="1"/>
  <c r="AO47" i="1"/>
  <c r="AL47" i="1"/>
  <c r="AK47" i="1"/>
  <c r="AJ47" i="1"/>
  <c r="AI47" i="1"/>
  <c r="AH47" i="1"/>
  <c r="AG47" i="1"/>
  <c r="AF47" i="1"/>
  <c r="AC47" i="1"/>
  <c r="AB47" i="1"/>
  <c r="AA47" i="1"/>
  <c r="Z47" i="1"/>
  <c r="V47" i="1"/>
  <c r="U47" i="1"/>
  <c r="T47" i="1"/>
  <c r="S47" i="1"/>
  <c r="R47" i="1"/>
  <c r="N47" i="1"/>
  <c r="M47" i="1"/>
  <c r="L47" i="1"/>
  <c r="K47" i="1"/>
  <c r="J47" i="1"/>
  <c r="G47" i="1"/>
  <c r="B47" i="1"/>
  <c r="BW46" i="1"/>
  <c r="BY46" i="1" s="1"/>
  <c r="BN46" i="1"/>
  <c r="BE46" i="1"/>
  <c r="AV46" i="1"/>
  <c r="AM46" i="1"/>
  <c r="AD46" i="1"/>
  <c r="W46" i="1"/>
  <c r="O46" i="1"/>
  <c r="P46" i="1" s="1"/>
  <c r="G46" i="1"/>
  <c r="B46" i="1"/>
  <c r="BV45" i="1"/>
  <c r="BU45" i="1"/>
  <c r="BT45" i="1"/>
  <c r="BS45" i="1"/>
  <c r="BR45" i="1"/>
  <c r="BQ45" i="1"/>
  <c r="BP45" i="1"/>
  <c r="BM45" i="1"/>
  <c r="BL45" i="1"/>
  <c r="BK45" i="1"/>
  <c r="BJ45" i="1"/>
  <c r="BI45" i="1"/>
  <c r="BH45" i="1"/>
  <c r="BG45" i="1"/>
  <c r="BD45" i="1"/>
  <c r="BC45" i="1"/>
  <c r="BB45" i="1"/>
  <c r="BA45" i="1"/>
  <c r="AZ45" i="1"/>
  <c r="AY45" i="1"/>
  <c r="AX45" i="1"/>
  <c r="AU45" i="1"/>
  <c r="AT45" i="1"/>
  <c r="AS45" i="1"/>
  <c r="AR45" i="1"/>
  <c r="AQ45" i="1"/>
  <c r="AP45" i="1"/>
  <c r="AO45" i="1"/>
  <c r="AL45" i="1"/>
  <c r="AK45" i="1"/>
  <c r="AJ45" i="1"/>
  <c r="AI45" i="1"/>
  <c r="AH45" i="1"/>
  <c r="AG45" i="1"/>
  <c r="AF45" i="1"/>
  <c r="AC45" i="1"/>
  <c r="AB45" i="1"/>
  <c r="AA45" i="1"/>
  <c r="Z45" i="1"/>
  <c r="V45" i="1"/>
  <c r="U45" i="1"/>
  <c r="T45" i="1"/>
  <c r="S45" i="1"/>
  <c r="R45" i="1"/>
  <c r="N45" i="1"/>
  <c r="M45" i="1"/>
  <c r="L45" i="1"/>
  <c r="K45" i="1"/>
  <c r="J45" i="1"/>
  <c r="G45" i="1"/>
  <c r="B45" i="1"/>
  <c r="BW44" i="1"/>
  <c r="BY44" i="1" s="1"/>
  <c r="BN44" i="1"/>
  <c r="BE44" i="1"/>
  <c r="AV44" i="1"/>
  <c r="AM44" i="1"/>
  <c r="AD44" i="1"/>
  <c r="W44" i="1"/>
  <c r="O44" i="1"/>
  <c r="G44" i="1"/>
  <c r="B44" i="1"/>
  <c r="BW43" i="1"/>
  <c r="BY43" i="1" s="1"/>
  <c r="BN43" i="1"/>
  <c r="BE43" i="1"/>
  <c r="AV43" i="1"/>
  <c r="AM43" i="1"/>
  <c r="AD43" i="1"/>
  <c r="W43" i="1"/>
  <c r="O43" i="1"/>
  <c r="G43" i="1"/>
  <c r="B43" i="1"/>
  <c r="BW42" i="1"/>
  <c r="BY42" i="1" s="1"/>
  <c r="BN42" i="1"/>
  <c r="BE42" i="1"/>
  <c r="AV42" i="1"/>
  <c r="AM42" i="1"/>
  <c r="AD42" i="1"/>
  <c r="W42" i="1"/>
  <c r="O42" i="1"/>
  <c r="G42" i="1"/>
  <c r="B42" i="1"/>
  <c r="BV41" i="1"/>
  <c r="BU41" i="1"/>
  <c r="BT41" i="1"/>
  <c r="BS41" i="1"/>
  <c r="BR41" i="1"/>
  <c r="BQ41" i="1"/>
  <c r="BP41" i="1"/>
  <c r="BM41" i="1"/>
  <c r="BL41" i="1"/>
  <c r="BK41" i="1"/>
  <c r="BJ41" i="1"/>
  <c r="BI41" i="1"/>
  <c r="BH41" i="1"/>
  <c r="BG41" i="1"/>
  <c r="BD41" i="1"/>
  <c r="BC41" i="1"/>
  <c r="BB41" i="1"/>
  <c r="BA41" i="1"/>
  <c r="AZ41" i="1"/>
  <c r="AY41" i="1"/>
  <c r="AX41" i="1"/>
  <c r="AU41" i="1"/>
  <c r="AT41" i="1"/>
  <c r="AS41" i="1"/>
  <c r="AR41" i="1"/>
  <c r="AQ41" i="1"/>
  <c r="AP41" i="1"/>
  <c r="AO41" i="1"/>
  <c r="AL41" i="1"/>
  <c r="AK41" i="1"/>
  <c r="AJ41" i="1"/>
  <c r="AI41" i="1"/>
  <c r="AH41" i="1"/>
  <c r="AG41" i="1"/>
  <c r="AF41" i="1"/>
  <c r="AC41" i="1"/>
  <c r="AB41" i="1"/>
  <c r="AA41" i="1"/>
  <c r="Z41" i="1"/>
  <c r="V41" i="1"/>
  <c r="U41" i="1"/>
  <c r="T41" i="1"/>
  <c r="S41" i="1"/>
  <c r="R41" i="1"/>
  <c r="N41" i="1"/>
  <c r="M41" i="1"/>
  <c r="L41" i="1"/>
  <c r="K41" i="1"/>
  <c r="J41" i="1"/>
  <c r="G41" i="1"/>
  <c r="B41" i="1"/>
  <c r="AN40" i="1"/>
  <c r="AE40" i="1"/>
  <c r="Y40" i="1"/>
  <c r="E40" i="1"/>
  <c r="D40" i="1"/>
  <c r="B40" i="1"/>
  <c r="B39" i="1"/>
  <c r="BW38" i="1"/>
  <c r="BY38" i="1" s="1"/>
  <c r="BN38" i="1"/>
  <c r="BE38" i="1"/>
  <c r="AV38" i="1"/>
  <c r="AM38" i="1"/>
  <c r="AD38" i="1"/>
  <c r="W38" i="1"/>
  <c r="O38" i="1"/>
  <c r="G38" i="1"/>
  <c r="B38" i="1"/>
  <c r="BW37" i="1"/>
  <c r="BY37" i="1" s="1"/>
  <c r="BN37" i="1"/>
  <c r="BE37" i="1"/>
  <c r="AV37" i="1"/>
  <c r="AM37" i="1"/>
  <c r="AD37" i="1"/>
  <c r="W37" i="1"/>
  <c r="O37" i="1"/>
  <c r="G37" i="1"/>
  <c r="B37" i="1"/>
  <c r="BV36" i="1"/>
  <c r="BV35" i="1" s="1"/>
  <c r="BU36" i="1"/>
  <c r="BU35" i="1" s="1"/>
  <c r="BT36" i="1"/>
  <c r="BT35" i="1" s="1"/>
  <c r="BS36" i="1"/>
  <c r="BS35" i="1" s="1"/>
  <c r="BR36" i="1"/>
  <c r="BR35" i="1" s="1"/>
  <c r="BQ36" i="1"/>
  <c r="BQ35" i="1" s="1"/>
  <c r="BP36" i="1"/>
  <c r="BP35" i="1" s="1"/>
  <c r="BM36" i="1"/>
  <c r="BM35" i="1" s="1"/>
  <c r="BL36" i="1"/>
  <c r="BK36" i="1"/>
  <c r="BK35" i="1" s="1"/>
  <c r="BJ36" i="1"/>
  <c r="BJ35" i="1" s="1"/>
  <c r="BI36" i="1"/>
  <c r="BI35" i="1" s="1"/>
  <c r="BH36" i="1"/>
  <c r="BH35" i="1" s="1"/>
  <c r="BG36" i="1"/>
  <c r="BG35" i="1" s="1"/>
  <c r="BD36" i="1"/>
  <c r="BD35" i="1" s="1"/>
  <c r="BC36" i="1"/>
  <c r="BC35" i="1" s="1"/>
  <c r="BB36" i="1"/>
  <c r="BB35" i="1" s="1"/>
  <c r="BA36" i="1"/>
  <c r="BA35" i="1" s="1"/>
  <c r="AZ36" i="1"/>
  <c r="AZ35" i="1" s="1"/>
  <c r="AY36" i="1"/>
  <c r="AY35" i="1" s="1"/>
  <c r="AX36" i="1"/>
  <c r="AX35" i="1" s="1"/>
  <c r="AU36" i="1"/>
  <c r="AU35" i="1" s="1"/>
  <c r="AT36" i="1"/>
  <c r="AT35" i="1" s="1"/>
  <c r="AS36" i="1"/>
  <c r="AS35" i="1" s="1"/>
  <c r="AR36" i="1"/>
  <c r="AR35" i="1" s="1"/>
  <c r="AQ36" i="1"/>
  <c r="AQ35" i="1" s="1"/>
  <c r="AP36" i="1"/>
  <c r="AP35" i="1" s="1"/>
  <c r="AO36" i="1"/>
  <c r="AO35" i="1" s="1"/>
  <c r="AL36" i="1"/>
  <c r="AL35" i="1" s="1"/>
  <c r="AK36" i="1"/>
  <c r="AK35" i="1" s="1"/>
  <c r="AJ36" i="1"/>
  <c r="AJ35" i="1" s="1"/>
  <c r="AI36" i="1"/>
  <c r="AI35" i="1" s="1"/>
  <c r="AH36" i="1"/>
  <c r="AH35" i="1" s="1"/>
  <c r="AG36" i="1"/>
  <c r="AF36" i="1"/>
  <c r="AF35" i="1" s="1"/>
  <c r="AC36" i="1"/>
  <c r="AC35" i="1" s="1"/>
  <c r="AB36" i="1"/>
  <c r="AB35" i="1" s="1"/>
  <c r="AA36" i="1"/>
  <c r="AA35" i="1" s="1"/>
  <c r="Z36" i="1"/>
  <c r="Z35" i="1" s="1"/>
  <c r="V36" i="1"/>
  <c r="V35" i="1" s="1"/>
  <c r="U36" i="1"/>
  <c r="U35" i="1" s="1"/>
  <c r="T36" i="1"/>
  <c r="T35" i="1" s="1"/>
  <c r="S36" i="1"/>
  <c r="S35" i="1" s="1"/>
  <c r="R36" i="1"/>
  <c r="R35" i="1" s="1"/>
  <c r="N36" i="1"/>
  <c r="N35" i="1" s="1"/>
  <c r="M36" i="1"/>
  <c r="M35" i="1" s="1"/>
  <c r="L36" i="1"/>
  <c r="L35" i="1" s="1"/>
  <c r="K36" i="1"/>
  <c r="K35" i="1" s="1"/>
  <c r="J36" i="1"/>
  <c r="J35" i="1" s="1"/>
  <c r="G36" i="1"/>
  <c r="B36" i="1"/>
  <c r="BO35" i="1"/>
  <c r="BL35" i="1"/>
  <c r="BF35" i="1"/>
  <c r="AW35" i="1"/>
  <c r="AN35" i="1"/>
  <c r="AE35" i="1"/>
  <c r="Y35" i="1"/>
  <c r="E35" i="1"/>
  <c r="D35" i="1"/>
  <c r="B35" i="1"/>
  <c r="BW34" i="1"/>
  <c r="BY34" i="1" s="1"/>
  <c r="BN34" i="1"/>
  <c r="BE34" i="1"/>
  <c r="AV34" i="1"/>
  <c r="AM34" i="1"/>
  <c r="AD34" i="1"/>
  <c r="W34" i="1"/>
  <c r="O34" i="1"/>
  <c r="G34" i="1"/>
  <c r="B34" i="1"/>
  <c r="BW33" i="1"/>
  <c r="BY33" i="1" s="1"/>
  <c r="BN33" i="1"/>
  <c r="BE33" i="1"/>
  <c r="AV33" i="1"/>
  <c r="AM33" i="1"/>
  <c r="AD33" i="1"/>
  <c r="W33" i="1"/>
  <c r="O33" i="1"/>
  <c r="G33" i="1"/>
  <c r="B33" i="1"/>
  <c r="BV32" i="1"/>
  <c r="BV31" i="1" s="1"/>
  <c r="BU32" i="1"/>
  <c r="BU31" i="1" s="1"/>
  <c r="BT32" i="1"/>
  <c r="BT31" i="1" s="1"/>
  <c r="BS32" i="1"/>
  <c r="BS31" i="1" s="1"/>
  <c r="BR32" i="1"/>
  <c r="BR31" i="1" s="1"/>
  <c r="BQ32" i="1"/>
  <c r="BQ31" i="1" s="1"/>
  <c r="BP32" i="1"/>
  <c r="BP31" i="1" s="1"/>
  <c r="BO32" i="1"/>
  <c r="BO31" i="1" s="1"/>
  <c r="BM32" i="1"/>
  <c r="BM31" i="1" s="1"/>
  <c r="BL32" i="1"/>
  <c r="BL31" i="1" s="1"/>
  <c r="BK32" i="1"/>
  <c r="BK31" i="1" s="1"/>
  <c r="BJ32" i="1"/>
  <c r="BJ31" i="1" s="1"/>
  <c r="BI32" i="1"/>
  <c r="BI31" i="1" s="1"/>
  <c r="BH32" i="1"/>
  <c r="BH31" i="1" s="1"/>
  <c r="BG32" i="1"/>
  <c r="BG31" i="1" s="1"/>
  <c r="BF32" i="1"/>
  <c r="BD32" i="1"/>
  <c r="BD31" i="1" s="1"/>
  <c r="BC32" i="1"/>
  <c r="BC31" i="1" s="1"/>
  <c r="BB32" i="1"/>
  <c r="BB31" i="1" s="1"/>
  <c r="BA32" i="1"/>
  <c r="BA31" i="1" s="1"/>
  <c r="AZ32" i="1"/>
  <c r="AZ31" i="1" s="1"/>
  <c r="AY32" i="1"/>
  <c r="AY31" i="1" s="1"/>
  <c r="AX32" i="1"/>
  <c r="AX31" i="1" s="1"/>
  <c r="AW32" i="1"/>
  <c r="AW31" i="1" s="1"/>
  <c r="AU32" i="1"/>
  <c r="AU31" i="1" s="1"/>
  <c r="AT32" i="1"/>
  <c r="AT31" i="1" s="1"/>
  <c r="AS32" i="1"/>
  <c r="AS31" i="1" s="1"/>
  <c r="AR32" i="1"/>
  <c r="AR31" i="1" s="1"/>
  <c r="AQ32" i="1"/>
  <c r="AQ31" i="1" s="1"/>
  <c r="AP32" i="1"/>
  <c r="AP31" i="1" s="1"/>
  <c r="AO32" i="1"/>
  <c r="AO31" i="1" s="1"/>
  <c r="AL32" i="1"/>
  <c r="AL31" i="1" s="1"/>
  <c r="AK32" i="1"/>
  <c r="AK31" i="1" s="1"/>
  <c r="AJ32" i="1"/>
  <c r="AJ31" i="1" s="1"/>
  <c r="AI32" i="1"/>
  <c r="AI31" i="1" s="1"/>
  <c r="AH32" i="1"/>
  <c r="AH31" i="1" s="1"/>
  <c r="AG32" i="1"/>
  <c r="AF32" i="1"/>
  <c r="AF31" i="1" s="1"/>
  <c r="AC32" i="1"/>
  <c r="AC31" i="1" s="1"/>
  <c r="AB32" i="1"/>
  <c r="AB31" i="1" s="1"/>
  <c r="AA32" i="1"/>
  <c r="AA31" i="1" s="1"/>
  <c r="Z32" i="1"/>
  <c r="Z31" i="1" s="1"/>
  <c r="V32" i="1"/>
  <c r="V31" i="1" s="1"/>
  <c r="U32" i="1"/>
  <c r="U31" i="1" s="1"/>
  <c r="T32" i="1"/>
  <c r="T31" i="1" s="1"/>
  <c r="S32" i="1"/>
  <c r="S31" i="1" s="1"/>
  <c r="R32" i="1"/>
  <c r="R31" i="1" s="1"/>
  <c r="N32" i="1"/>
  <c r="N31" i="1" s="1"/>
  <c r="M32" i="1"/>
  <c r="M31" i="1" s="1"/>
  <c r="L32" i="1"/>
  <c r="L31" i="1" s="1"/>
  <c r="K32" i="1"/>
  <c r="K31" i="1" s="1"/>
  <c r="J32" i="1"/>
  <c r="G32" i="1"/>
  <c r="B32" i="1"/>
  <c r="AN31" i="1"/>
  <c r="AE31" i="1"/>
  <c r="Y31" i="1"/>
  <c r="E31" i="1"/>
  <c r="D31" i="1"/>
  <c r="B31" i="1"/>
  <c r="BW30" i="1"/>
  <c r="BY30" i="1" s="1"/>
  <c r="BN30" i="1"/>
  <c r="BE30" i="1"/>
  <c r="AV30" i="1"/>
  <c r="AM30" i="1"/>
  <c r="AD30" i="1"/>
  <c r="O30" i="1"/>
  <c r="G30" i="1"/>
  <c r="BW29" i="1"/>
  <c r="BY29" i="1" s="1"/>
  <c r="BN29" i="1"/>
  <c r="BE29" i="1"/>
  <c r="AV29" i="1"/>
  <c r="AM29" i="1"/>
  <c r="AD29" i="1"/>
  <c r="O29" i="1"/>
  <c r="P29" i="1" s="1"/>
  <c r="G29" i="1"/>
  <c r="B29" i="1"/>
  <c r="BW28" i="1"/>
  <c r="BY28" i="1" s="1"/>
  <c r="BN28" i="1"/>
  <c r="BE28" i="1"/>
  <c r="AV28" i="1"/>
  <c r="AM28" i="1"/>
  <c r="AD28" i="1"/>
  <c r="O28" i="1"/>
  <c r="G28" i="1"/>
  <c r="BW27" i="1"/>
  <c r="BY27" i="1" s="1"/>
  <c r="BN27" i="1"/>
  <c r="BE27" i="1"/>
  <c r="AV27" i="1"/>
  <c r="AM27" i="1"/>
  <c r="AD27" i="1"/>
  <c r="O27" i="1"/>
  <c r="G27" i="1"/>
  <c r="B27" i="1"/>
  <c r="BW26" i="1"/>
  <c r="BY26" i="1" s="1"/>
  <c r="BN26" i="1"/>
  <c r="BE26" i="1"/>
  <c r="AV26" i="1"/>
  <c r="AM26" i="1"/>
  <c r="AD26" i="1"/>
  <c r="O26" i="1"/>
  <c r="P26" i="1" s="1"/>
  <c r="G26" i="1"/>
  <c r="B26" i="1"/>
  <c r="BW25" i="1"/>
  <c r="BY25" i="1" s="1"/>
  <c r="BN25" i="1"/>
  <c r="BE25" i="1"/>
  <c r="AV25" i="1"/>
  <c r="AM25" i="1"/>
  <c r="AD25" i="1"/>
  <c r="O25" i="1"/>
  <c r="G25" i="1"/>
  <c r="B25" i="1"/>
  <c r="BV24" i="1"/>
  <c r="BV23" i="1" s="1"/>
  <c r="BU24" i="1"/>
  <c r="BU23" i="1" s="1"/>
  <c r="BT24" i="1"/>
  <c r="BT23" i="1" s="1"/>
  <c r="BS24" i="1"/>
  <c r="BS23" i="1" s="1"/>
  <c r="BR24" i="1"/>
  <c r="BR23" i="1" s="1"/>
  <c r="BQ24" i="1"/>
  <c r="BQ23" i="1" s="1"/>
  <c r="BP24" i="1"/>
  <c r="BP23" i="1" s="1"/>
  <c r="BM24" i="1"/>
  <c r="BM23" i="1" s="1"/>
  <c r="BL24" i="1"/>
  <c r="BL23" i="1" s="1"/>
  <c r="BK24" i="1"/>
  <c r="BK23" i="1" s="1"/>
  <c r="BJ24" i="1"/>
  <c r="BJ23" i="1" s="1"/>
  <c r="BI24" i="1"/>
  <c r="BI23" i="1" s="1"/>
  <c r="BH24" i="1"/>
  <c r="BH23" i="1" s="1"/>
  <c r="BG24" i="1"/>
  <c r="BG23" i="1" s="1"/>
  <c r="BD24" i="1"/>
  <c r="BC24" i="1"/>
  <c r="BC23" i="1" s="1"/>
  <c r="BB24" i="1"/>
  <c r="BB23" i="1" s="1"/>
  <c r="BA24" i="1"/>
  <c r="BA23" i="1" s="1"/>
  <c r="AZ24" i="1"/>
  <c r="AZ23" i="1" s="1"/>
  <c r="AY24" i="1"/>
  <c r="AY23" i="1" s="1"/>
  <c r="AX24" i="1"/>
  <c r="AX23" i="1" s="1"/>
  <c r="AU24" i="1"/>
  <c r="AU23" i="1" s="1"/>
  <c r="AT24" i="1"/>
  <c r="AT23" i="1" s="1"/>
  <c r="AS24" i="1"/>
  <c r="AS23" i="1" s="1"/>
  <c r="AR24" i="1"/>
  <c r="AR23" i="1" s="1"/>
  <c r="AQ24" i="1"/>
  <c r="AQ23" i="1" s="1"/>
  <c r="AP24" i="1"/>
  <c r="AP23" i="1" s="1"/>
  <c r="AO24" i="1"/>
  <c r="AO23" i="1" s="1"/>
  <c r="AL24" i="1"/>
  <c r="AL23" i="1" s="1"/>
  <c r="AK24" i="1"/>
  <c r="AK23" i="1" s="1"/>
  <c r="AJ24" i="1"/>
  <c r="AJ23" i="1" s="1"/>
  <c r="AI24" i="1"/>
  <c r="AI23" i="1" s="1"/>
  <c r="AH24" i="1"/>
  <c r="AH23" i="1" s="1"/>
  <c r="AG24" i="1"/>
  <c r="AG23" i="1" s="1"/>
  <c r="AF24" i="1"/>
  <c r="AF23" i="1" s="1"/>
  <c r="AC24" i="1"/>
  <c r="AC23" i="1" s="1"/>
  <c r="AB24" i="1"/>
  <c r="AB23" i="1" s="1"/>
  <c r="AA24" i="1"/>
  <c r="AA23" i="1" s="1"/>
  <c r="Z24" i="1"/>
  <c r="Z23" i="1" s="1"/>
  <c r="W24" i="1"/>
  <c r="W23" i="1" s="1"/>
  <c r="V24" i="1"/>
  <c r="V23" i="1" s="1"/>
  <c r="U24" i="1"/>
  <c r="U23" i="1" s="1"/>
  <c r="T24" i="1"/>
  <c r="T23" i="1" s="1"/>
  <c r="S24" i="1"/>
  <c r="S23" i="1" s="1"/>
  <c r="R24" i="1"/>
  <c r="R23" i="1" s="1"/>
  <c r="N24" i="1"/>
  <c r="N23" i="1" s="1"/>
  <c r="M24" i="1"/>
  <c r="M23" i="1" s="1"/>
  <c r="L24" i="1"/>
  <c r="L23" i="1" s="1"/>
  <c r="K24" i="1"/>
  <c r="K23" i="1" s="1"/>
  <c r="J24" i="1"/>
  <c r="J23" i="1" s="1"/>
  <c r="G24" i="1"/>
  <c r="B24" i="1"/>
  <c r="BO23" i="1"/>
  <c r="BF23" i="1"/>
  <c r="BD23" i="1"/>
  <c r="AW23" i="1"/>
  <c r="AN23" i="1"/>
  <c r="AE23" i="1"/>
  <c r="Y23" i="1"/>
  <c r="E23" i="1"/>
  <c r="D23" i="1"/>
  <c r="B23" i="1"/>
  <c r="BW22" i="1"/>
  <c r="BY22" i="1" s="1"/>
  <c r="BN22" i="1"/>
  <c r="BE22" i="1"/>
  <c r="AV22" i="1"/>
  <c r="AM22" i="1"/>
  <c r="AD22" i="1"/>
  <c r="W22" i="1"/>
  <c r="O22" i="1"/>
  <c r="P22" i="1" s="1"/>
  <c r="G22" i="1"/>
  <c r="B22" i="1"/>
  <c r="BW21" i="1"/>
  <c r="BY21" i="1" s="1"/>
  <c r="BN21" i="1"/>
  <c r="BE21" i="1"/>
  <c r="AV21" i="1"/>
  <c r="AM21" i="1"/>
  <c r="AD21" i="1"/>
  <c r="W21" i="1"/>
  <c r="O21" i="1"/>
  <c r="P21" i="1" s="1"/>
  <c r="G21" i="1"/>
  <c r="B21" i="1"/>
  <c r="BV20" i="1"/>
  <c r="BU20" i="1"/>
  <c r="BT20" i="1"/>
  <c r="BS20" i="1"/>
  <c r="BR20" i="1"/>
  <c r="BQ20" i="1"/>
  <c r="BP20" i="1"/>
  <c r="BM20" i="1"/>
  <c r="BL20" i="1"/>
  <c r="BK20" i="1"/>
  <c r="BJ20" i="1"/>
  <c r="BI20" i="1"/>
  <c r="BH20" i="1"/>
  <c r="BG20" i="1"/>
  <c r="BD20" i="1"/>
  <c r="BC20" i="1"/>
  <c r="BB20" i="1"/>
  <c r="BA20" i="1"/>
  <c r="AZ20" i="1"/>
  <c r="AY20" i="1"/>
  <c r="AX20" i="1"/>
  <c r="AU20" i="1"/>
  <c r="AT20" i="1"/>
  <c r="AS20" i="1"/>
  <c r="AR20" i="1"/>
  <c r="AQ20" i="1"/>
  <c r="AP20" i="1"/>
  <c r="AO20" i="1"/>
  <c r="AL20" i="1"/>
  <c r="AK20" i="1"/>
  <c r="AJ20" i="1"/>
  <c r="AI20" i="1"/>
  <c r="AH20" i="1"/>
  <c r="AG20" i="1"/>
  <c r="AF20" i="1"/>
  <c r="AC20" i="1"/>
  <c r="AB20" i="1"/>
  <c r="AA20" i="1"/>
  <c r="Z20" i="1"/>
  <c r="V20" i="1"/>
  <c r="U20" i="1"/>
  <c r="T20" i="1"/>
  <c r="S20" i="1"/>
  <c r="R20" i="1"/>
  <c r="N20" i="1"/>
  <c r="M20" i="1"/>
  <c r="L20" i="1"/>
  <c r="K20" i="1"/>
  <c r="J20" i="1"/>
  <c r="G20" i="1"/>
  <c r="B20" i="1"/>
  <c r="BW19" i="1"/>
  <c r="BY19" i="1" s="1"/>
  <c r="BN19" i="1"/>
  <c r="BE19" i="1"/>
  <c r="AV19" i="1"/>
  <c r="AM19" i="1"/>
  <c r="AD19" i="1"/>
  <c r="O19" i="1"/>
  <c r="G19" i="1"/>
  <c r="B19" i="1"/>
  <c r="BW18" i="1"/>
  <c r="BY18" i="1" s="1"/>
  <c r="BN18" i="1"/>
  <c r="BE18" i="1"/>
  <c r="AV18" i="1"/>
  <c r="AM18" i="1"/>
  <c r="AD18" i="1"/>
  <c r="W18" i="1"/>
  <c r="O18" i="1"/>
  <c r="P18" i="1" s="1"/>
  <c r="G18" i="1"/>
  <c r="BW17" i="1"/>
  <c r="BY17" i="1" s="1"/>
  <c r="BN17" i="1"/>
  <c r="BE17" i="1"/>
  <c r="AV17" i="1"/>
  <c r="AM17" i="1"/>
  <c r="AD17" i="1"/>
  <c r="W17" i="1"/>
  <c r="O17" i="1"/>
  <c r="P17" i="1" s="1"/>
  <c r="G17" i="1"/>
  <c r="B17" i="1"/>
  <c r="BV16" i="1"/>
  <c r="BU16" i="1"/>
  <c r="BT16" i="1"/>
  <c r="BS16" i="1"/>
  <c r="BR16" i="1"/>
  <c r="BQ16" i="1"/>
  <c r="BP16" i="1"/>
  <c r="BM16" i="1"/>
  <c r="BL16" i="1"/>
  <c r="BK16" i="1"/>
  <c r="BJ16" i="1"/>
  <c r="BI16" i="1"/>
  <c r="BH16" i="1"/>
  <c r="BG16" i="1"/>
  <c r="BD16" i="1"/>
  <c r="BC16" i="1"/>
  <c r="BB16" i="1"/>
  <c r="BA16" i="1"/>
  <c r="AZ16" i="1"/>
  <c r="AY16" i="1"/>
  <c r="AX16" i="1"/>
  <c r="AU16" i="1"/>
  <c r="AT16" i="1"/>
  <c r="AS16" i="1"/>
  <c r="AR16" i="1"/>
  <c r="AQ16" i="1"/>
  <c r="AP16" i="1"/>
  <c r="AO16" i="1"/>
  <c r="AL16" i="1"/>
  <c r="AK16" i="1"/>
  <c r="AJ16" i="1"/>
  <c r="AI16" i="1"/>
  <c r="AH16" i="1"/>
  <c r="AG16" i="1"/>
  <c r="AF16" i="1"/>
  <c r="AC16" i="1"/>
  <c r="AB16" i="1"/>
  <c r="AA16" i="1"/>
  <c r="Z16" i="1"/>
  <c r="V16" i="1"/>
  <c r="U16" i="1"/>
  <c r="T16" i="1"/>
  <c r="S16" i="1"/>
  <c r="N16" i="1"/>
  <c r="M16" i="1"/>
  <c r="L16" i="1"/>
  <c r="K16" i="1"/>
  <c r="J16" i="1"/>
  <c r="G16" i="1"/>
  <c r="B16" i="1"/>
  <c r="BW15" i="1"/>
  <c r="BY15" i="1" s="1"/>
  <c r="BN15" i="1"/>
  <c r="BE15" i="1"/>
  <c r="AV15" i="1"/>
  <c r="AM15" i="1"/>
  <c r="AD15" i="1"/>
  <c r="W15" i="1"/>
  <c r="O15" i="1"/>
  <c r="P15" i="1" s="1"/>
  <c r="G15" i="1"/>
  <c r="B15" i="1"/>
  <c r="BW14" i="1"/>
  <c r="BY14" i="1" s="1"/>
  <c r="BN14" i="1"/>
  <c r="BE14" i="1"/>
  <c r="AV14" i="1"/>
  <c r="AM14" i="1"/>
  <c r="AD14" i="1"/>
  <c r="W14" i="1"/>
  <c r="O14" i="1"/>
  <c r="P14" i="1" s="1"/>
  <c r="G14" i="1"/>
  <c r="B14" i="1"/>
  <c r="BW13" i="1"/>
  <c r="BY13" i="1" s="1"/>
  <c r="BN13" i="1"/>
  <c r="BE13" i="1"/>
  <c r="AV13" i="1"/>
  <c r="AM13" i="1"/>
  <c r="AD13" i="1"/>
  <c r="W13" i="1"/>
  <c r="O13" i="1"/>
  <c r="P13" i="1" s="1"/>
  <c r="G13" i="1"/>
  <c r="B13" i="1"/>
  <c r="BW12" i="1"/>
  <c r="BY12" i="1" s="1"/>
  <c r="BN12" i="1"/>
  <c r="BE12" i="1"/>
  <c r="AV12" i="1"/>
  <c r="AM12" i="1"/>
  <c r="AD12" i="1"/>
  <c r="W12" i="1"/>
  <c r="O12" i="1"/>
  <c r="P12" i="1" s="1"/>
  <c r="G12" i="1"/>
  <c r="B12" i="1"/>
  <c r="BW11" i="1"/>
  <c r="BY11" i="1" s="1"/>
  <c r="BN11" i="1"/>
  <c r="BE11" i="1"/>
  <c r="AV11" i="1"/>
  <c r="AM11" i="1"/>
  <c r="AD11" i="1"/>
  <c r="W11" i="1"/>
  <c r="O11" i="1"/>
  <c r="P11" i="1" s="1"/>
  <c r="G11" i="1"/>
  <c r="B11" i="1"/>
  <c r="BW10" i="1"/>
  <c r="BY10" i="1" s="1"/>
  <c r="BN10" i="1"/>
  <c r="BE10" i="1"/>
  <c r="AV10" i="1"/>
  <c r="AM10" i="1"/>
  <c r="AD10" i="1"/>
  <c r="W10" i="1"/>
  <c r="O10" i="1"/>
  <c r="P10" i="1" s="1"/>
  <c r="G10" i="1"/>
  <c r="B10" i="1"/>
  <c r="BW9" i="1"/>
  <c r="BY9" i="1" s="1"/>
  <c r="BN9" i="1"/>
  <c r="BE9" i="1"/>
  <c r="AV9" i="1"/>
  <c r="AM9" i="1"/>
  <c r="AD9" i="1"/>
  <c r="W9" i="1"/>
  <c r="O9" i="1"/>
  <c r="P9" i="1" s="1"/>
  <c r="G9" i="1"/>
  <c r="BW8" i="1"/>
  <c r="BY8" i="1" s="1"/>
  <c r="BN8" i="1"/>
  <c r="BE8" i="1"/>
  <c r="AV8" i="1"/>
  <c r="AM8" i="1"/>
  <c r="AD8" i="1"/>
  <c r="W8" i="1"/>
  <c r="O8" i="1"/>
  <c r="P8" i="1" s="1"/>
  <c r="G8" i="1"/>
  <c r="B8" i="1"/>
  <c r="BV7" i="1"/>
  <c r="BS7" i="1"/>
  <c r="BR7" i="1"/>
  <c r="BQ7" i="1"/>
  <c r="BP7" i="1"/>
  <c r="BO7" i="1"/>
  <c r="BO6" i="1" s="1"/>
  <c r="BM7" i="1"/>
  <c r="BI7" i="1"/>
  <c r="BH7" i="1"/>
  <c r="BG7" i="1"/>
  <c r="BF7" i="1"/>
  <c r="BF6" i="1" s="1"/>
  <c r="BD7" i="1"/>
  <c r="AZ7" i="1"/>
  <c r="AY7" i="1"/>
  <c r="AX7" i="1"/>
  <c r="AW7" i="1"/>
  <c r="AW6" i="1" s="1"/>
  <c r="AU7" i="1"/>
  <c r="AQ7" i="1"/>
  <c r="AP7" i="1"/>
  <c r="AO7" i="1"/>
  <c r="AL7" i="1"/>
  <c r="AH7" i="1"/>
  <c r="AG7" i="1"/>
  <c r="AF7" i="1"/>
  <c r="AB7" i="1"/>
  <c r="AA7" i="1"/>
  <c r="Z7" i="1"/>
  <c r="V7" i="1"/>
  <c r="U7" i="1"/>
  <c r="T7" i="1"/>
  <c r="S7" i="1"/>
  <c r="R7" i="1"/>
  <c r="N7" i="1"/>
  <c r="M7" i="1"/>
  <c r="L7" i="1"/>
  <c r="K7" i="1"/>
  <c r="J7" i="1"/>
  <c r="G7" i="1"/>
  <c r="B7" i="1"/>
  <c r="AN6" i="1"/>
  <c r="AE6" i="1"/>
  <c r="Y6" i="1"/>
  <c r="E6" i="1"/>
  <c r="D6" i="1"/>
  <c r="B6" i="1"/>
  <c r="B5" i="1"/>
  <c r="B4" i="1"/>
  <c r="AV141" i="1" l="1"/>
  <c r="AV193" i="1"/>
  <c r="N139" i="1"/>
  <c r="AE76" i="1"/>
  <c r="AY131" i="1"/>
  <c r="AY130" i="1" s="1"/>
  <c r="BI131" i="1"/>
  <c r="BI130" i="1" s="1"/>
  <c r="R65" i="1"/>
  <c r="V65" i="1"/>
  <c r="AC65" i="1"/>
  <c r="AI65" i="1"/>
  <c r="AO65" i="1"/>
  <c r="AS65" i="1"/>
  <c r="BF177" i="1"/>
  <c r="AU65" i="1"/>
  <c r="J161" i="1"/>
  <c r="AQ139" i="1"/>
  <c r="AU139" i="1"/>
  <c r="U151" i="1"/>
  <c r="AN5" i="1"/>
  <c r="N6" i="1"/>
  <c r="N5" i="1" s="1"/>
  <c r="AZ6" i="1"/>
  <c r="AZ5" i="1" s="1"/>
  <c r="AK6" i="1"/>
  <c r="BK6" i="1"/>
  <c r="BK5" i="1" s="1"/>
  <c r="BU6" i="1"/>
  <c r="BU5" i="1" s="1"/>
  <c r="BR65" i="1"/>
  <c r="BV65" i="1"/>
  <c r="AZ40" i="1"/>
  <c r="BI65" i="1"/>
  <c r="BM65" i="1"/>
  <c r="T131" i="1"/>
  <c r="T130" i="1" s="1"/>
  <c r="V6" i="1"/>
  <c r="V5" i="1" s="1"/>
  <c r="AC6" i="1"/>
  <c r="AC5" i="1" s="1"/>
  <c r="AI6" i="1"/>
  <c r="AI5" i="1" s="1"/>
  <c r="AS6" i="1"/>
  <c r="BC6" i="1"/>
  <c r="BC5" i="1" s="1"/>
  <c r="BO140" i="1"/>
  <c r="BW140" i="1" s="1"/>
  <c r="BX140" i="1" s="1"/>
  <c r="BY140" i="1" s="1"/>
  <c r="M6" i="1"/>
  <c r="M65" i="1"/>
  <c r="AA65" i="1"/>
  <c r="AK65" i="1"/>
  <c r="AQ65" i="1"/>
  <c r="J65" i="1"/>
  <c r="S89" i="1"/>
  <c r="AW151" i="1"/>
  <c r="BO151" i="1"/>
  <c r="BV177" i="1"/>
  <c r="BB185" i="1"/>
  <c r="AW192" i="1"/>
  <c r="AW185" i="1" s="1"/>
  <c r="O7" i="1"/>
  <c r="P7" i="1" s="1"/>
  <c r="U6" i="1"/>
  <c r="U5" i="1" s="1"/>
  <c r="AB6" i="1"/>
  <c r="AB5" i="1" s="1"/>
  <c r="AL6" i="1"/>
  <c r="AL5" i="1" s="1"/>
  <c r="BH6" i="1"/>
  <c r="BH5" i="1" s="1"/>
  <c r="BV6" i="1"/>
  <c r="BV5" i="1" s="1"/>
  <c r="BN16" i="1"/>
  <c r="BQ6" i="1"/>
  <c r="BQ5" i="1" s="1"/>
  <c r="AR6" i="1"/>
  <c r="AR5" i="1" s="1"/>
  <c r="BB6" i="1"/>
  <c r="G106" i="1"/>
  <c r="AQ131" i="1"/>
  <c r="AQ130" i="1" s="1"/>
  <c r="BP161" i="1"/>
  <c r="K40" i="1"/>
  <c r="AO40" i="1"/>
  <c r="P54" i="1"/>
  <c r="AP55" i="1"/>
  <c r="BJ55" i="1"/>
  <c r="AS77" i="1"/>
  <c r="M125" i="1"/>
  <c r="M124" i="1" s="1"/>
  <c r="T125" i="1"/>
  <c r="T124" i="1" s="1"/>
  <c r="AG125" i="1"/>
  <c r="AG124" i="1" s="1"/>
  <c r="AK125" i="1"/>
  <c r="AK124" i="1" s="1"/>
  <c r="AQ125" i="1"/>
  <c r="AQ124" i="1" s="1"/>
  <c r="AU125" i="1"/>
  <c r="AU124" i="1" s="1"/>
  <c r="BA125" i="1"/>
  <c r="BA124" i="1" s="1"/>
  <c r="BQ125" i="1"/>
  <c r="BQ124" i="1" s="1"/>
  <c r="BU125" i="1"/>
  <c r="BU124" i="1" s="1"/>
  <c r="AE140" i="1"/>
  <c r="AA139" i="1"/>
  <c r="BK139" i="1"/>
  <c r="AC139" i="1"/>
  <c r="AY177" i="1"/>
  <c r="BC177" i="1"/>
  <c r="Z177" i="1"/>
  <c r="BB177" i="1"/>
  <c r="BK177" i="1"/>
  <c r="AT6" i="1"/>
  <c r="AT5" i="1" s="1"/>
  <c r="N40" i="1"/>
  <c r="AB40" i="1"/>
  <c r="AG40" i="1"/>
  <c r="BG55" i="1"/>
  <c r="U107" i="1"/>
  <c r="U106" i="1" s="1"/>
  <c r="BR107" i="1"/>
  <c r="BR106" i="1" s="1"/>
  <c r="BV107" i="1"/>
  <c r="BV106" i="1" s="1"/>
  <c r="AP125" i="1"/>
  <c r="AP124" i="1" s="1"/>
  <c r="AT125" i="1"/>
  <c r="AT124" i="1" s="1"/>
  <c r="R140" i="1"/>
  <c r="R139" i="1" s="1"/>
  <c r="W139" i="1" s="1"/>
  <c r="AB139" i="1"/>
  <c r="BA139" i="1"/>
  <c r="BF140" i="1"/>
  <c r="BJ139" i="1"/>
  <c r="AL139" i="1"/>
  <c r="BR139" i="1"/>
  <c r="BO177" i="1"/>
  <c r="AU6" i="1"/>
  <c r="AU5" i="1" s="1"/>
  <c r="BI194" i="1"/>
  <c r="AK194" i="1"/>
  <c r="BA65" i="1"/>
  <c r="BV151" i="1"/>
  <c r="P160" i="1"/>
  <c r="D5" i="1"/>
  <c r="AM36" i="1"/>
  <c r="G40" i="1"/>
  <c r="AH55" i="1"/>
  <c r="AR65" i="1"/>
  <c r="BB65" i="1"/>
  <c r="E76" i="1"/>
  <c r="AH77" i="1"/>
  <c r="BA77" i="1"/>
  <c r="W122" i="1"/>
  <c r="AD122" i="1"/>
  <c r="G125" i="1"/>
  <c r="K131" i="1"/>
  <c r="K130" i="1" s="1"/>
  <c r="R131" i="1"/>
  <c r="R130" i="1" s="1"/>
  <c r="V131" i="1"/>
  <c r="V130" i="1" s="1"/>
  <c r="BI139" i="1"/>
  <c r="BM139" i="1"/>
  <c r="AD145" i="1"/>
  <c r="AM145" i="1"/>
  <c r="AJ139" i="1"/>
  <c r="BW145" i="1"/>
  <c r="BX145" i="1" s="1"/>
  <c r="BY145" i="1" s="1"/>
  <c r="BT139" i="1"/>
  <c r="AK151" i="1"/>
  <c r="BQ151" i="1"/>
  <c r="G177" i="1"/>
  <c r="AU177" i="1"/>
  <c r="BI40" i="1"/>
  <c r="K55" i="1"/>
  <c r="BP55" i="1"/>
  <c r="BT55" i="1"/>
  <c r="AK55" i="1"/>
  <c r="BS65" i="1"/>
  <c r="BM77" i="1"/>
  <c r="AB107" i="1"/>
  <c r="AB106" i="1" s="1"/>
  <c r="AH107" i="1"/>
  <c r="AH106" i="1" s="1"/>
  <c r="AL107" i="1"/>
  <c r="AL106" i="1" s="1"/>
  <c r="AX107" i="1"/>
  <c r="AX106" i="1" s="1"/>
  <c r="BB107" i="1"/>
  <c r="BB106" i="1" s="1"/>
  <c r="AT107" i="1"/>
  <c r="AT106" i="1" s="1"/>
  <c r="K139" i="1"/>
  <c r="V139" i="1"/>
  <c r="BN140" i="1"/>
  <c r="BS139" i="1"/>
  <c r="W192" i="1"/>
  <c r="AV192" i="1"/>
  <c r="Y39" i="1"/>
  <c r="BA40" i="1"/>
  <c r="AF40" i="1"/>
  <c r="BT40" i="1"/>
  <c r="BQ40" i="1"/>
  <c r="L55" i="1"/>
  <c r="Z55" i="1"/>
  <c r="AJ55" i="1"/>
  <c r="AT55" i="1"/>
  <c r="BH55" i="1"/>
  <c r="BL55" i="1"/>
  <c r="BQ55" i="1"/>
  <c r="BU55" i="1"/>
  <c r="BR55" i="1"/>
  <c r="L65" i="1"/>
  <c r="S65" i="1"/>
  <c r="AF65" i="1"/>
  <c r="AJ65" i="1"/>
  <c r="AP65" i="1"/>
  <c r="AT65" i="1"/>
  <c r="BJ65" i="1"/>
  <c r="BP65" i="1"/>
  <c r="BT65" i="1"/>
  <c r="AO125" i="1"/>
  <c r="AO124" i="1" s="1"/>
  <c r="BI125" i="1"/>
  <c r="BI124" i="1" s="1"/>
  <c r="L131" i="1"/>
  <c r="L130" i="1" s="1"/>
  <c r="S131" i="1"/>
  <c r="Y139" i="1"/>
  <c r="BG139" i="1"/>
  <c r="Z151" i="1"/>
  <c r="J194" i="1"/>
  <c r="N194" i="1"/>
  <c r="AH194" i="1"/>
  <c r="AL194" i="1"/>
  <c r="P28" i="1"/>
  <c r="P141" i="1"/>
  <c r="U185" i="1"/>
  <c r="BL40" i="1"/>
  <c r="Y76" i="1"/>
  <c r="P91" i="1"/>
  <c r="BD161" i="1"/>
  <c r="AC177" i="1"/>
  <c r="AE5" i="1"/>
  <c r="BO5" i="1"/>
  <c r="O32" i="1"/>
  <c r="P32" i="1" s="1"/>
  <c r="BE32" i="1"/>
  <c r="BN32" i="1"/>
  <c r="AC40" i="1"/>
  <c r="AI40" i="1"/>
  <c r="AS40" i="1"/>
  <c r="BM40" i="1"/>
  <c r="BS40" i="1"/>
  <c r="BN45" i="1"/>
  <c r="AD47" i="1"/>
  <c r="AM47" i="1"/>
  <c r="BW47" i="1"/>
  <c r="BX47" i="1" s="1"/>
  <c r="BY47" i="1" s="1"/>
  <c r="AM50" i="1"/>
  <c r="T55" i="1"/>
  <c r="AA55" i="1"/>
  <c r="AG55" i="1"/>
  <c r="AZ55" i="1"/>
  <c r="BD55" i="1"/>
  <c r="BI55" i="1"/>
  <c r="BM55" i="1"/>
  <c r="BV55" i="1"/>
  <c r="G65" i="1"/>
  <c r="BG65" i="1"/>
  <c r="BU65" i="1"/>
  <c r="AD78" i="1"/>
  <c r="AF77" i="1"/>
  <c r="AJ77" i="1"/>
  <c r="BN78" i="1"/>
  <c r="BP77" i="1"/>
  <c r="BT77" i="1"/>
  <c r="T77" i="1"/>
  <c r="AG77" i="1"/>
  <c r="AK77" i="1"/>
  <c r="AD83" i="1"/>
  <c r="AV83" i="1"/>
  <c r="G89" i="1"/>
  <c r="AJ89" i="1"/>
  <c r="BT89" i="1"/>
  <c r="BE98" i="1"/>
  <c r="AC125" i="1"/>
  <c r="AC124" i="1" s="1"/>
  <c r="T151" i="1"/>
  <c r="AE151" i="1"/>
  <c r="AI151" i="1"/>
  <c r="BF151" i="1"/>
  <c r="BJ151" i="1"/>
  <c r="BS151" i="1"/>
  <c r="BN156" i="1"/>
  <c r="AH177" i="1"/>
  <c r="AL177" i="1"/>
  <c r="Z185" i="1"/>
  <c r="AJ185" i="1"/>
  <c r="AP185" i="1"/>
  <c r="AT185" i="1"/>
  <c r="W188" i="1"/>
  <c r="V185" i="1"/>
  <c r="AV188" i="1"/>
  <c r="AY185" i="1"/>
  <c r="BC185" i="1"/>
  <c r="BI185" i="1"/>
  <c r="BM185" i="1"/>
  <c r="BS185" i="1"/>
  <c r="AL185" i="1"/>
  <c r="AP194" i="1"/>
  <c r="L6" i="1"/>
  <c r="L5" i="1" s="1"/>
  <c r="G23" i="1"/>
  <c r="G35" i="1"/>
  <c r="Z40" i="1"/>
  <c r="AJ40" i="1"/>
  <c r="BD40" i="1"/>
  <c r="BD39" i="1" s="1"/>
  <c r="BJ40" i="1"/>
  <c r="BP40" i="1"/>
  <c r="BP39" i="1" s="1"/>
  <c r="BL65" i="1"/>
  <c r="AM72" i="1"/>
  <c r="P102" i="1"/>
  <c r="R111" i="1"/>
  <c r="R107" i="1" s="1"/>
  <c r="R106" i="1" s="1"/>
  <c r="BE111" i="1"/>
  <c r="AY107" i="1"/>
  <c r="AY106" i="1" s="1"/>
  <c r="BC107" i="1"/>
  <c r="BC106" i="1" s="1"/>
  <c r="M131" i="1"/>
  <c r="M130" i="1" s="1"/>
  <c r="AA131" i="1"/>
  <c r="AA130" i="1" s="1"/>
  <c r="AH131" i="1"/>
  <c r="AH130" i="1" s="1"/>
  <c r="AX131" i="1"/>
  <c r="AX130" i="1" s="1"/>
  <c r="BH131" i="1"/>
  <c r="BH130" i="1" s="1"/>
  <c r="BR131" i="1"/>
  <c r="BR130" i="1" s="1"/>
  <c r="P133" i="1"/>
  <c r="G139" i="1"/>
  <c r="AI139" i="1"/>
  <c r="BC139" i="1"/>
  <c r="BH139" i="1"/>
  <c r="BL139" i="1"/>
  <c r="AD143" i="1"/>
  <c r="AM143" i="1"/>
  <c r="AV143" i="1"/>
  <c r="AR139" i="1"/>
  <c r="J139" i="1"/>
  <c r="G151" i="1"/>
  <c r="AZ161" i="1"/>
  <c r="AB161" i="1"/>
  <c r="O169" i="1"/>
  <c r="P169" i="1" s="1"/>
  <c r="AM169" i="1"/>
  <c r="P170" i="1"/>
  <c r="BE173" i="1"/>
  <c r="M177" i="1"/>
  <c r="AV62" i="1"/>
  <c r="BE66" i="1"/>
  <c r="BC65" i="1"/>
  <c r="W81" i="1"/>
  <c r="AC77" i="1"/>
  <c r="AV81" i="1"/>
  <c r="BI77" i="1"/>
  <c r="AV92" i="1"/>
  <c r="BL89" i="1"/>
  <c r="BH107" i="1"/>
  <c r="BH106" i="1" s="1"/>
  <c r="BL107" i="1"/>
  <c r="BL106" i="1" s="1"/>
  <c r="AB125" i="1"/>
  <c r="AB124" i="1" s="1"/>
  <c r="AH125" i="1"/>
  <c r="AH124" i="1" s="1"/>
  <c r="AL125" i="1"/>
  <c r="AL124" i="1" s="1"/>
  <c r="AV126" i="1"/>
  <c r="BH125" i="1"/>
  <c r="BH124" i="1" s="1"/>
  <c r="BL125" i="1"/>
  <c r="BL124" i="1" s="1"/>
  <c r="BR125" i="1"/>
  <c r="BR124" i="1" s="1"/>
  <c r="BV125" i="1"/>
  <c r="BV124" i="1" s="1"/>
  <c r="BN128" i="1"/>
  <c r="L151" i="1"/>
  <c r="Y151" i="1"/>
  <c r="AC151" i="1"/>
  <c r="AH151" i="1"/>
  <c r="AL151" i="1"/>
  <c r="AQ151" i="1"/>
  <c r="AU151" i="1"/>
  <c r="BI151" i="1"/>
  <c r="BM151" i="1"/>
  <c r="BR151" i="1"/>
  <c r="BR138" i="1" s="1"/>
  <c r="AP151" i="1"/>
  <c r="AM162" i="1"/>
  <c r="AV162" i="1"/>
  <c r="BE162" i="1"/>
  <c r="BN162" i="1"/>
  <c r="BW162" i="1"/>
  <c r="BX162" i="1" s="1"/>
  <c r="BY162" i="1" s="1"/>
  <c r="BG177" i="1"/>
  <c r="BV185" i="1"/>
  <c r="BQ194" i="1"/>
  <c r="BU194" i="1"/>
  <c r="S194" i="1"/>
  <c r="AT194" i="1"/>
  <c r="BD194" i="1"/>
  <c r="BP194" i="1"/>
  <c r="BT194" i="1"/>
  <c r="AC194" i="1"/>
  <c r="BI6" i="1"/>
  <c r="BI5" i="1" s="1"/>
  <c r="S6" i="1"/>
  <c r="S5" i="1" s="1"/>
  <c r="AD16" i="1"/>
  <c r="AJ6" i="1"/>
  <c r="AJ5" i="1" s="1"/>
  <c r="AP6" i="1"/>
  <c r="AP5" i="1" s="1"/>
  <c r="BJ6" i="1"/>
  <c r="BJ5" i="1" s="1"/>
  <c r="BW16" i="1"/>
  <c r="BX16" i="1" s="1"/>
  <c r="BY16" i="1" s="1"/>
  <c r="BT6" i="1"/>
  <c r="BT5" i="1" s="1"/>
  <c r="BN20" i="1"/>
  <c r="O24" i="1"/>
  <c r="P25" i="1"/>
  <c r="P30" i="1"/>
  <c r="P34" i="1"/>
  <c r="J40" i="1"/>
  <c r="U40" i="1"/>
  <c r="BB40" i="1"/>
  <c r="BB39" i="1" s="1"/>
  <c r="BH40" i="1"/>
  <c r="BK55" i="1"/>
  <c r="N65" i="1"/>
  <c r="U65" i="1"/>
  <c r="O112" i="1"/>
  <c r="J111" i="1"/>
  <c r="J107" i="1" s="1"/>
  <c r="G131" i="1"/>
  <c r="D130" i="1"/>
  <c r="G130" i="1" s="1"/>
  <c r="D138" i="1"/>
  <c r="M139" i="1"/>
  <c r="T139" i="1"/>
  <c r="BE143" i="1"/>
  <c r="BN143" i="1"/>
  <c r="BW143" i="1"/>
  <c r="BX143" i="1" s="1"/>
  <c r="BY143" i="1" s="1"/>
  <c r="BN192" i="1"/>
  <c r="BF185" i="1"/>
  <c r="M5" i="1"/>
  <c r="AK5" i="1"/>
  <c r="AX6" i="1"/>
  <c r="AX5" i="1" s="1"/>
  <c r="BR6" i="1"/>
  <c r="BR5" i="1" s="1"/>
  <c r="BK65" i="1"/>
  <c r="P74" i="1"/>
  <c r="AA77" i="1"/>
  <c r="O81" i="1"/>
  <c r="P81" i="1" s="1"/>
  <c r="N77" i="1"/>
  <c r="U77" i="1"/>
  <c r="AL77" i="1"/>
  <c r="BB77" i="1"/>
  <c r="AF89" i="1"/>
  <c r="AZ89" i="1"/>
  <c r="W98" i="1"/>
  <c r="K107" i="1"/>
  <c r="K106" i="1" s="1"/>
  <c r="V107" i="1"/>
  <c r="V106" i="1" s="1"/>
  <c r="BN111" i="1"/>
  <c r="BF107" i="1"/>
  <c r="BJ107" i="1"/>
  <c r="BJ106" i="1" s="1"/>
  <c r="BW111" i="1"/>
  <c r="BX111" i="1" s="1"/>
  <c r="BY111" i="1" s="1"/>
  <c r="P115" i="1"/>
  <c r="BA151" i="1"/>
  <c r="AR161" i="1"/>
  <c r="L185" i="1"/>
  <c r="BJ185" i="1"/>
  <c r="BT185" i="1"/>
  <c r="AC185" i="1"/>
  <c r="AI185" i="1"/>
  <c r="AD7" i="1"/>
  <c r="AH6" i="1"/>
  <c r="AH5" i="1" s="1"/>
  <c r="AQ6" i="1"/>
  <c r="AQ5" i="1" s="1"/>
  <c r="AY6" i="1"/>
  <c r="AY5" i="1" s="1"/>
  <c r="BN7" i="1"/>
  <c r="BW7" i="1"/>
  <c r="BX7" i="1" s="1"/>
  <c r="BY7" i="1" s="1"/>
  <c r="BS6" i="1"/>
  <c r="BS5" i="1" s="1"/>
  <c r="O23" i="1"/>
  <c r="G31" i="1"/>
  <c r="W41" i="1"/>
  <c r="P43" i="1"/>
  <c r="AD56" i="1"/>
  <c r="AM56" i="1"/>
  <c r="J55" i="1"/>
  <c r="N55" i="1"/>
  <c r="U55" i="1"/>
  <c r="AB55" i="1"/>
  <c r="AL55" i="1"/>
  <c r="AX55" i="1"/>
  <c r="BB55" i="1"/>
  <c r="P60" i="1"/>
  <c r="P61" i="1"/>
  <c r="AD66" i="1"/>
  <c r="BN73" i="1"/>
  <c r="P94" i="1"/>
  <c r="O120" i="1"/>
  <c r="P120" i="1" s="1"/>
  <c r="BE120" i="1"/>
  <c r="BN120" i="1"/>
  <c r="AP131" i="1"/>
  <c r="AP130" i="1" s="1"/>
  <c r="P144" i="1"/>
  <c r="AV159" i="1"/>
  <c r="W167" i="1"/>
  <c r="BE167" i="1"/>
  <c r="BE171" i="1"/>
  <c r="AQ177" i="1"/>
  <c r="BR177" i="1"/>
  <c r="AZ194" i="1"/>
  <c r="BS194" i="1"/>
  <c r="Y5" i="1"/>
  <c r="T40" i="1"/>
  <c r="AA40" i="1"/>
  <c r="AK40" i="1"/>
  <c r="BK40" i="1"/>
  <c r="BU40" i="1"/>
  <c r="R55" i="1"/>
  <c r="V55" i="1"/>
  <c r="AC55" i="1"/>
  <c r="AC39" i="1" s="1"/>
  <c r="BE59" i="1"/>
  <c r="E39" i="1"/>
  <c r="AO77" i="1"/>
  <c r="K77" i="1"/>
  <c r="J89" i="1"/>
  <c r="N89" i="1"/>
  <c r="AB89" i="1"/>
  <c r="AH89" i="1"/>
  <c r="AH76" i="1" s="1"/>
  <c r="AL89" i="1"/>
  <c r="AR89" i="1"/>
  <c r="BH89" i="1"/>
  <c r="BR89" i="1"/>
  <c r="BV89" i="1"/>
  <c r="BL161" i="1"/>
  <c r="AF161" i="1"/>
  <c r="AJ161" i="1"/>
  <c r="AP161" i="1"/>
  <c r="AT161" i="1"/>
  <c r="BT161" i="1"/>
  <c r="U177" i="1"/>
  <c r="AX177" i="1"/>
  <c r="AC89" i="1"/>
  <c r="AI89" i="1"/>
  <c r="BN90" i="1"/>
  <c r="BM89" i="1"/>
  <c r="BS89" i="1"/>
  <c r="AD95" i="1"/>
  <c r="AM95" i="1"/>
  <c r="AP89" i="1"/>
  <c r="AT89" i="1"/>
  <c r="BD89" i="1"/>
  <c r="BW95" i="1"/>
  <c r="BX95" i="1" s="1"/>
  <c r="BY95" i="1" s="1"/>
  <c r="AD98" i="1"/>
  <c r="BE103" i="1"/>
  <c r="AA107" i="1"/>
  <c r="AA106" i="1" s="1"/>
  <c r="AG107" i="1"/>
  <c r="AG106" i="1" s="1"/>
  <c r="AK107" i="1"/>
  <c r="AK106" i="1" s="1"/>
  <c r="BN108" i="1"/>
  <c r="BK107" i="1"/>
  <c r="BK106" i="1" s="1"/>
  <c r="BQ107" i="1"/>
  <c r="BQ106" i="1" s="1"/>
  <c r="BU107" i="1"/>
  <c r="BU106" i="1" s="1"/>
  <c r="L125" i="1"/>
  <c r="L124" i="1" s="1"/>
  <c r="S125" i="1"/>
  <c r="S124" i="1" s="1"/>
  <c r="AD128" i="1"/>
  <c r="AM128" i="1"/>
  <c r="AZ125" i="1"/>
  <c r="AZ124" i="1" s="1"/>
  <c r="BD125" i="1"/>
  <c r="BD124" i="1" s="1"/>
  <c r="O132" i="1"/>
  <c r="P132" i="1" s="1"/>
  <c r="N131" i="1"/>
  <c r="N130" i="1" s="1"/>
  <c r="AD132" i="1"/>
  <c r="AG131" i="1"/>
  <c r="AG130" i="1" s="1"/>
  <c r="BN136" i="1"/>
  <c r="BQ131" i="1"/>
  <c r="BQ130" i="1" s="1"/>
  <c r="S139" i="1"/>
  <c r="AD140" i="1"/>
  <c r="AH139" i="1"/>
  <c r="J151" i="1"/>
  <c r="N151" i="1"/>
  <c r="AF151" i="1"/>
  <c r="AJ151" i="1"/>
  <c r="AO151" i="1"/>
  <c r="AS151" i="1"/>
  <c r="BP151" i="1"/>
  <c r="BT151" i="1"/>
  <c r="BE156" i="1"/>
  <c r="O178" i="1"/>
  <c r="P178" i="1" s="1"/>
  <c r="W178" i="1"/>
  <c r="V177" i="1"/>
  <c r="AP177" i="1"/>
  <c r="AT177" i="1"/>
  <c r="AA185" i="1"/>
  <c r="AG185" i="1"/>
  <c r="AK185" i="1"/>
  <c r="BN186" i="1"/>
  <c r="BK185" i="1"/>
  <c r="BQ185" i="1"/>
  <c r="BU185" i="1"/>
  <c r="T194" i="1"/>
  <c r="AG194" i="1"/>
  <c r="BE197" i="1"/>
  <c r="L177" i="1"/>
  <c r="W180" i="1"/>
  <c r="AD180" i="1"/>
  <c r="AF177" i="1"/>
  <c r="AZ177" i="1"/>
  <c r="BD177" i="1"/>
  <c r="BN180" i="1"/>
  <c r="BQ77" i="1"/>
  <c r="BU77" i="1"/>
  <c r="M89" i="1"/>
  <c r="T89" i="1"/>
  <c r="T76" i="1" s="1"/>
  <c r="L107" i="1"/>
  <c r="L106" i="1" s="1"/>
  <c r="AD118" i="1"/>
  <c r="AP107" i="1"/>
  <c r="AP106" i="1" s="1"/>
  <c r="BN118" i="1"/>
  <c r="K125" i="1"/>
  <c r="K124" i="1" s="1"/>
  <c r="AS125" i="1"/>
  <c r="AS124" i="1" s="1"/>
  <c r="BM125" i="1"/>
  <c r="BM124" i="1" s="1"/>
  <c r="AZ139" i="1"/>
  <c r="BD139" i="1"/>
  <c r="BD138" i="1" s="1"/>
  <c r="BV139" i="1"/>
  <c r="AS139" i="1"/>
  <c r="AY139" i="1"/>
  <c r="O152" i="1"/>
  <c r="P152" i="1" s="1"/>
  <c r="AG151" i="1"/>
  <c r="AT151" i="1"/>
  <c r="BU151" i="1"/>
  <c r="S161" i="1"/>
  <c r="AG161" i="1"/>
  <c r="AK161" i="1"/>
  <c r="BN164" i="1"/>
  <c r="BQ161" i="1"/>
  <c r="BQ138" i="1" s="1"/>
  <c r="BU161" i="1"/>
  <c r="N161" i="1"/>
  <c r="BH161" i="1"/>
  <c r="AD175" i="1"/>
  <c r="AM175" i="1"/>
  <c r="BW175" i="1"/>
  <c r="BX175" i="1" s="1"/>
  <c r="BY175" i="1" s="1"/>
  <c r="BJ177" i="1"/>
  <c r="N185" i="1"/>
  <c r="AH185" i="1"/>
  <c r="AX185" i="1"/>
  <c r="BR185" i="1"/>
  <c r="AV190" i="1"/>
  <c r="G194" i="1"/>
  <c r="O195" i="1"/>
  <c r="P195" i="1" s="1"/>
  <c r="AM195" i="1"/>
  <c r="AO194" i="1"/>
  <c r="AS194" i="1"/>
  <c r="BM194" i="1"/>
  <c r="BR194" i="1"/>
  <c r="BV194" i="1"/>
  <c r="P196" i="1"/>
  <c r="BE199" i="1"/>
  <c r="AV140" i="1"/>
  <c r="AN139" i="1"/>
  <c r="E5" i="1"/>
  <c r="W7" i="1"/>
  <c r="AM7" i="1"/>
  <c r="AV7" i="1"/>
  <c r="BD6" i="1"/>
  <c r="BD5" i="1" s="1"/>
  <c r="BE16" i="1"/>
  <c r="BL6" i="1"/>
  <c r="BL5" i="1" s="1"/>
  <c r="O20" i="1"/>
  <c r="P20" i="1" s="1"/>
  <c r="W20" i="1"/>
  <c r="AV20" i="1"/>
  <c r="AD23" i="1"/>
  <c r="J31" i="1"/>
  <c r="O31" i="1" s="1"/>
  <c r="P31" i="1" s="1"/>
  <c r="W32" i="1"/>
  <c r="AD32" i="1"/>
  <c r="O35" i="1"/>
  <c r="P35" i="1" s="1"/>
  <c r="O36" i="1"/>
  <c r="BN36" i="1"/>
  <c r="P37" i="1"/>
  <c r="S40" i="1"/>
  <c r="AQ40" i="1"/>
  <c r="AU40" i="1"/>
  <c r="BE41" i="1"/>
  <c r="O45" i="1"/>
  <c r="P45" i="1" s="1"/>
  <c r="W45" i="1"/>
  <c r="AV45" i="1"/>
  <c r="M40" i="1"/>
  <c r="BN47" i="1"/>
  <c r="O50" i="1"/>
  <c r="P50" i="1" s="1"/>
  <c r="BE50" i="1"/>
  <c r="BN50" i="1"/>
  <c r="P52" i="1"/>
  <c r="AR55" i="1"/>
  <c r="BA55" i="1"/>
  <c r="BN56" i="1"/>
  <c r="BW56" i="1"/>
  <c r="BX56" i="1" s="1"/>
  <c r="BY56" i="1" s="1"/>
  <c r="S55" i="1"/>
  <c r="AD59" i="1"/>
  <c r="AV59" i="1"/>
  <c r="O62" i="1"/>
  <c r="P62" i="1" s="1"/>
  <c r="AM62" i="1"/>
  <c r="BS55" i="1"/>
  <c r="P64" i="1"/>
  <c r="AY65" i="1"/>
  <c r="BE65" i="1" s="1"/>
  <c r="AM66" i="1"/>
  <c r="BW66" i="1"/>
  <c r="BX66" i="1" s="1"/>
  <c r="BY66" i="1" s="1"/>
  <c r="W69" i="1"/>
  <c r="Z65" i="1"/>
  <c r="AV72" i="1"/>
  <c r="W73" i="1"/>
  <c r="BE73" i="1"/>
  <c r="P75" i="1"/>
  <c r="BE78" i="1"/>
  <c r="BG77" i="1"/>
  <c r="BK77" i="1"/>
  <c r="L77" i="1"/>
  <c r="S77" i="1"/>
  <c r="AD81" i="1"/>
  <c r="AM81" i="1"/>
  <c r="AZ77" i="1"/>
  <c r="BD77" i="1"/>
  <c r="BW81" i="1"/>
  <c r="BX81" i="1" s="1"/>
  <c r="BY81" i="1" s="1"/>
  <c r="AM83" i="1"/>
  <c r="AQ77" i="1"/>
  <c r="AU77" i="1"/>
  <c r="BR77" i="1"/>
  <c r="BV77" i="1"/>
  <c r="BV76" i="1" s="1"/>
  <c r="W90" i="1"/>
  <c r="Z89" i="1"/>
  <c r="BE90" i="1"/>
  <c r="BJ89" i="1"/>
  <c r="O92" i="1"/>
  <c r="P92" i="1" s="1"/>
  <c r="W92" i="1"/>
  <c r="W89" i="1" s="1"/>
  <c r="V89" i="1"/>
  <c r="AM92" i="1"/>
  <c r="AY89" i="1"/>
  <c r="BC89" i="1"/>
  <c r="BW92" i="1"/>
  <c r="BX92" i="1" s="1"/>
  <c r="BY92" i="1" s="1"/>
  <c r="BN95" i="1"/>
  <c r="O98" i="1"/>
  <c r="P98" i="1" s="1"/>
  <c r="AM98" i="1"/>
  <c r="AK89" i="1"/>
  <c r="BW98" i="1"/>
  <c r="BX98" i="1" s="1"/>
  <c r="BY98" i="1" s="1"/>
  <c r="BU89" i="1"/>
  <c r="BU76" i="1" s="1"/>
  <c r="P101" i="1"/>
  <c r="O103" i="1"/>
  <c r="W103" i="1"/>
  <c r="AM103" i="1"/>
  <c r="BW103" i="1"/>
  <c r="BX103" i="1" s="1"/>
  <c r="BY103" i="1" s="1"/>
  <c r="Z107" i="1"/>
  <c r="W108" i="1"/>
  <c r="AC107" i="1"/>
  <c r="AC106" i="1" s="1"/>
  <c r="AV108" i="1"/>
  <c r="AS107" i="1"/>
  <c r="AS106" i="1" s="1"/>
  <c r="BI107" i="1"/>
  <c r="BI106" i="1" s="1"/>
  <c r="BM107" i="1"/>
  <c r="BM106" i="1" s="1"/>
  <c r="S107" i="1"/>
  <c r="S106" i="1" s="1"/>
  <c r="BE118" i="1"/>
  <c r="W120" i="1"/>
  <c r="AV120" i="1"/>
  <c r="O122" i="1"/>
  <c r="AM122" i="1"/>
  <c r="BW122" i="1"/>
  <c r="BX122" i="1" s="1"/>
  <c r="BY122" i="1" s="1"/>
  <c r="P123" i="1"/>
  <c r="AD126" i="1"/>
  <c r="AF125" i="1"/>
  <c r="AF124" i="1" s="1"/>
  <c r="AJ125" i="1"/>
  <c r="AJ124" i="1" s="1"/>
  <c r="BN126" i="1"/>
  <c r="BP125" i="1"/>
  <c r="BP124" i="1" s="1"/>
  <c r="BT125" i="1"/>
  <c r="BT124" i="1" s="1"/>
  <c r="O128" i="1"/>
  <c r="P128" i="1" s="1"/>
  <c r="N125" i="1"/>
  <c r="N124" i="1" s="1"/>
  <c r="U125" i="1"/>
  <c r="U124" i="1" s="1"/>
  <c r="BE128" i="1"/>
  <c r="BB125" i="1"/>
  <c r="BB124" i="1" s="1"/>
  <c r="BG131" i="1"/>
  <c r="BG130" i="1" s="1"/>
  <c r="BN130" i="1" s="1"/>
  <c r="W132" i="1"/>
  <c r="BE132" i="1"/>
  <c r="P134" i="1"/>
  <c r="O136" i="1"/>
  <c r="P136" i="1" s="1"/>
  <c r="U131" i="1"/>
  <c r="U130" i="1" s="1"/>
  <c r="BE136" i="1"/>
  <c r="Z139" i="1"/>
  <c r="AE139" i="1"/>
  <c r="AM140" i="1"/>
  <c r="O143" i="1"/>
  <c r="AG139" i="1"/>
  <c r="AK139" i="1"/>
  <c r="BN145" i="1"/>
  <c r="BQ139" i="1"/>
  <c r="BU139" i="1"/>
  <c r="K151" i="1"/>
  <c r="AM152" i="1"/>
  <c r="AV152" i="1"/>
  <c r="BE152" i="1"/>
  <c r="BN152" i="1"/>
  <c r="BW152" i="1"/>
  <c r="BX152" i="1" s="1"/>
  <c r="BY152" i="1" s="1"/>
  <c r="W154" i="1"/>
  <c r="AD154" i="1"/>
  <c r="AZ151" i="1"/>
  <c r="BD151" i="1"/>
  <c r="AV156" i="1"/>
  <c r="AY151" i="1"/>
  <c r="BC151" i="1"/>
  <c r="G158" i="1"/>
  <c r="W158" i="1"/>
  <c r="O159" i="1"/>
  <c r="P159" i="1" s="1"/>
  <c r="AM159" i="1"/>
  <c r="BW159" i="1"/>
  <c r="BX159" i="1" s="1"/>
  <c r="BY159" i="1" s="1"/>
  <c r="AE161" i="1"/>
  <c r="BF161" i="1"/>
  <c r="O162" i="1"/>
  <c r="P162" i="1" s="1"/>
  <c r="O164" i="1"/>
  <c r="P164" i="1" s="1"/>
  <c r="U161" i="1"/>
  <c r="AH161" i="1"/>
  <c r="AL161" i="1"/>
  <c r="BE164" i="1"/>
  <c r="BB161" i="1"/>
  <c r="BR161" i="1"/>
  <c r="BV161" i="1"/>
  <c r="AV167" i="1"/>
  <c r="W169" i="1"/>
  <c r="AD169" i="1"/>
  <c r="BN169" i="1"/>
  <c r="BO161" i="1"/>
  <c r="AV171" i="1"/>
  <c r="P172" i="1"/>
  <c r="O173" i="1"/>
  <c r="P173" i="1" s="1"/>
  <c r="W173" i="1"/>
  <c r="AV173" i="1"/>
  <c r="AS161" i="1"/>
  <c r="BN175" i="1"/>
  <c r="P179" i="1"/>
  <c r="T177" i="1"/>
  <c r="BE180" i="1"/>
  <c r="AB177" i="1"/>
  <c r="BE182" i="1"/>
  <c r="BN182" i="1"/>
  <c r="BW182" i="1"/>
  <c r="BX182" i="1" s="1"/>
  <c r="BY182" i="1" s="1"/>
  <c r="G185" i="1"/>
  <c r="AB185" i="1"/>
  <c r="AB138" i="1" s="1"/>
  <c r="AR185" i="1"/>
  <c r="BE186" i="1"/>
  <c r="BH185" i="1"/>
  <c r="BL185" i="1"/>
  <c r="S185" i="1"/>
  <c r="AD188" i="1"/>
  <c r="AM188" i="1"/>
  <c r="AZ185" i="1"/>
  <c r="BD185" i="1"/>
  <c r="BW188" i="1"/>
  <c r="BX188" i="1" s="1"/>
  <c r="BY188" i="1" s="1"/>
  <c r="O190" i="1"/>
  <c r="P190" i="1" s="1"/>
  <c r="AM190" i="1"/>
  <c r="BW190" i="1"/>
  <c r="BX190" i="1" s="1"/>
  <c r="BY190" i="1" s="1"/>
  <c r="P191" i="1"/>
  <c r="BA194" i="1"/>
  <c r="W195" i="1"/>
  <c r="AD195" i="1"/>
  <c r="AF194" i="1"/>
  <c r="AJ194" i="1"/>
  <c r="BN195" i="1"/>
  <c r="AV197" i="1"/>
  <c r="P198" i="1"/>
  <c r="O199" i="1"/>
  <c r="W199" i="1"/>
  <c r="V194" i="1"/>
  <c r="AV199" i="1"/>
  <c r="AY194" i="1"/>
  <c r="BC194" i="1"/>
  <c r="J6" i="1"/>
  <c r="Z6" i="1"/>
  <c r="AG6" i="1"/>
  <c r="O16" i="1"/>
  <c r="P16" i="1" s="1"/>
  <c r="AV16" i="1"/>
  <c r="AS5" i="1"/>
  <c r="BM6" i="1"/>
  <c r="BM5" i="1" s="1"/>
  <c r="AD20" i="1"/>
  <c r="AM20" i="1"/>
  <c r="BW20" i="1"/>
  <c r="BX20" i="1" s="1"/>
  <c r="BY20" i="1" s="1"/>
  <c r="BE24" i="1"/>
  <c r="AM32" i="1"/>
  <c r="P33" i="1"/>
  <c r="BE36" i="1"/>
  <c r="P38" i="1"/>
  <c r="AE39" i="1"/>
  <c r="AW39" i="1"/>
  <c r="AH40" i="1"/>
  <c r="AL40" i="1"/>
  <c r="AR40" i="1"/>
  <c r="BR40" i="1"/>
  <c r="BV40" i="1"/>
  <c r="P42" i="1"/>
  <c r="L40" i="1"/>
  <c r="AD45" i="1"/>
  <c r="AM45" i="1"/>
  <c r="BW45" i="1"/>
  <c r="BX45" i="1" s="1"/>
  <c r="BY45" i="1" s="1"/>
  <c r="O47" i="1"/>
  <c r="P47" i="1" s="1"/>
  <c r="BE47" i="1"/>
  <c r="P53" i="1"/>
  <c r="O56" i="1"/>
  <c r="P56" i="1" s="1"/>
  <c r="W56" i="1"/>
  <c r="AI55" i="1"/>
  <c r="AV56" i="1"/>
  <c r="AS55" i="1"/>
  <c r="M55" i="1"/>
  <c r="AM59" i="1"/>
  <c r="AQ55" i="1"/>
  <c r="AU55" i="1"/>
  <c r="BW59" i="1"/>
  <c r="BX59" i="1" s="1"/>
  <c r="BY59" i="1" s="1"/>
  <c r="W62" i="1"/>
  <c r="AD62" i="1"/>
  <c r="BN62" i="1"/>
  <c r="O66" i="1"/>
  <c r="P66" i="1" s="1"/>
  <c r="AB65" i="1"/>
  <c r="AH65" i="1"/>
  <c r="AL65" i="1"/>
  <c r="BN66" i="1"/>
  <c r="T65" i="1"/>
  <c r="AV69" i="1"/>
  <c r="G72" i="1"/>
  <c r="W72" i="1"/>
  <c r="AB77" i="1"/>
  <c r="AV78" i="1"/>
  <c r="BH77" i="1"/>
  <c r="BL77" i="1"/>
  <c r="M77" i="1"/>
  <c r="BN81" i="1"/>
  <c r="O83" i="1"/>
  <c r="P83" i="1" s="1"/>
  <c r="BE83" i="1"/>
  <c r="BN83" i="1"/>
  <c r="P84" i="1"/>
  <c r="P86" i="1"/>
  <c r="BP89" i="1"/>
  <c r="AA89" i="1"/>
  <c r="AQ89" i="1"/>
  <c r="AU89" i="1"/>
  <c r="BG89" i="1"/>
  <c r="BK89" i="1"/>
  <c r="L89" i="1"/>
  <c r="AD92" i="1"/>
  <c r="BN92" i="1"/>
  <c r="O95" i="1"/>
  <c r="BE95" i="1"/>
  <c r="BN98" i="1"/>
  <c r="AD103" i="1"/>
  <c r="BN103" i="1"/>
  <c r="BO107" i="1"/>
  <c r="BO106" i="1" s="1"/>
  <c r="AD108" i="1"/>
  <c r="AM108" i="1"/>
  <c r="AJ107" i="1"/>
  <c r="AJ106" i="1" s="1"/>
  <c r="BW108" i="1"/>
  <c r="BX108" i="1" s="1"/>
  <c r="BY108" i="1" s="1"/>
  <c r="BT107" i="1"/>
  <c r="BT106" i="1" s="1"/>
  <c r="M107" i="1"/>
  <c r="M106" i="1" s="1"/>
  <c r="T107" i="1"/>
  <c r="T106" i="1" s="1"/>
  <c r="AD111" i="1"/>
  <c r="AV111" i="1"/>
  <c r="AV118" i="1"/>
  <c r="AD120" i="1"/>
  <c r="AM120" i="1"/>
  <c r="BN122" i="1"/>
  <c r="AA125" i="1"/>
  <c r="AA124" i="1" s="1"/>
  <c r="BE126" i="1"/>
  <c r="BG125" i="1"/>
  <c r="BG124" i="1" s="1"/>
  <c r="BK125" i="1"/>
  <c r="BK124" i="1" s="1"/>
  <c r="W128" i="1"/>
  <c r="V125" i="1"/>
  <c r="V124" i="1" s="1"/>
  <c r="AV128" i="1"/>
  <c r="AY125" i="1"/>
  <c r="AY124" i="1" s="1"/>
  <c r="BC125" i="1"/>
  <c r="BC124" i="1" s="1"/>
  <c r="J131" i="1"/>
  <c r="J130" i="1" s="1"/>
  <c r="Z131" i="1"/>
  <c r="Z130" i="1" s="1"/>
  <c r="AV132" i="1"/>
  <c r="W136" i="1"/>
  <c r="AV136" i="1"/>
  <c r="BF139" i="1"/>
  <c r="O140" i="1"/>
  <c r="W143" i="1"/>
  <c r="U139" i="1"/>
  <c r="BE145" i="1"/>
  <c r="BB139" i="1"/>
  <c r="AM154" i="1"/>
  <c r="AV154" i="1"/>
  <c r="AR151" i="1"/>
  <c r="BE154" i="1"/>
  <c r="BN154" i="1"/>
  <c r="BW154" i="1"/>
  <c r="BX154" i="1" s="1"/>
  <c r="BY154" i="1" s="1"/>
  <c r="M151" i="1"/>
  <c r="AD156" i="1"/>
  <c r="AM156" i="1"/>
  <c r="BW156" i="1"/>
  <c r="BE158" i="1"/>
  <c r="W159" i="1"/>
  <c r="AD159" i="1"/>
  <c r="BN159" i="1"/>
  <c r="G161" i="1"/>
  <c r="AW161" i="1"/>
  <c r="R161" i="1"/>
  <c r="V161" i="1"/>
  <c r="AV164" i="1"/>
  <c r="AY161" i="1"/>
  <c r="BC161" i="1"/>
  <c r="O167" i="1"/>
  <c r="AM167" i="1"/>
  <c r="BW167" i="1"/>
  <c r="BX167" i="1" s="1"/>
  <c r="BY167" i="1" s="1"/>
  <c r="T161" i="1"/>
  <c r="AA161" i="1"/>
  <c r="BE169" i="1"/>
  <c r="BG161" i="1"/>
  <c r="BK161" i="1"/>
  <c r="O171" i="1"/>
  <c r="P171" i="1" s="1"/>
  <c r="AM171" i="1"/>
  <c r="BW171" i="1"/>
  <c r="BX171" i="1" s="1"/>
  <c r="BY171" i="1" s="1"/>
  <c r="AD173" i="1"/>
  <c r="AM173" i="1"/>
  <c r="BW173" i="1"/>
  <c r="BX173" i="1" s="1"/>
  <c r="BY173" i="1" s="1"/>
  <c r="O175" i="1"/>
  <c r="P175" i="1" s="1"/>
  <c r="BE175" i="1"/>
  <c r="AD178" i="1"/>
  <c r="AM178" i="1"/>
  <c r="AV178" i="1"/>
  <c r="BE178" i="1"/>
  <c r="BN178" i="1"/>
  <c r="BW178" i="1"/>
  <c r="BX178" i="1" s="1"/>
  <c r="BY178" i="1" s="1"/>
  <c r="J177" i="1"/>
  <c r="N177" i="1"/>
  <c r="AV180" i="1"/>
  <c r="P181" i="1"/>
  <c r="O182" i="1"/>
  <c r="P182" i="1" s="1"/>
  <c r="W182" i="1"/>
  <c r="AV182" i="1"/>
  <c r="O186" i="1"/>
  <c r="P186" i="1" s="1"/>
  <c r="W186" i="1"/>
  <c r="AV186" i="1"/>
  <c r="AS185" i="1"/>
  <c r="M185" i="1"/>
  <c r="BN188" i="1"/>
  <c r="K185" i="1"/>
  <c r="BN190" i="1"/>
  <c r="AA194" i="1"/>
  <c r="AQ194" i="1"/>
  <c r="AU194" i="1"/>
  <c r="BE195" i="1"/>
  <c r="BG194" i="1"/>
  <c r="BK194" i="1"/>
  <c r="O197" i="1"/>
  <c r="AM197" i="1"/>
  <c r="BW197" i="1"/>
  <c r="BX197" i="1" s="1"/>
  <c r="BY197" i="1" s="1"/>
  <c r="L194" i="1"/>
  <c r="AD199" i="1"/>
  <c r="AM199" i="1"/>
  <c r="BW199" i="1"/>
  <c r="BX199" i="1" s="1"/>
  <c r="BY199" i="1" s="1"/>
  <c r="AM16" i="1"/>
  <c r="T6" i="1"/>
  <c r="T5" i="1" s="1"/>
  <c r="BA6" i="1"/>
  <c r="BA5" i="1" s="1"/>
  <c r="BE23" i="1"/>
  <c r="BN23" i="1"/>
  <c r="AV31" i="1"/>
  <c r="BW31" i="1"/>
  <c r="W35" i="1"/>
  <c r="AD35" i="1"/>
  <c r="BE35" i="1"/>
  <c r="BN35" i="1"/>
  <c r="W36" i="1"/>
  <c r="AD36" i="1"/>
  <c r="BW36" i="1"/>
  <c r="BX36" i="1" s="1"/>
  <c r="BY36" i="1" s="1"/>
  <c r="O41" i="1"/>
  <c r="P41" i="1" s="1"/>
  <c r="R40" i="1"/>
  <c r="V40" i="1"/>
  <c r="AV47" i="1"/>
  <c r="AY40" i="1"/>
  <c r="BC40" i="1"/>
  <c r="W50" i="1"/>
  <c r="AD50" i="1"/>
  <c r="AV50" i="1"/>
  <c r="BN59" i="1"/>
  <c r="BE62" i="1"/>
  <c r="W66" i="1"/>
  <c r="O69" i="1"/>
  <c r="P69" i="1" s="1"/>
  <c r="AM69" i="1"/>
  <c r="BE69" i="1"/>
  <c r="BN69" i="1"/>
  <c r="BW69" i="1"/>
  <c r="BX69" i="1" s="1"/>
  <c r="BY69" i="1" s="1"/>
  <c r="BE72" i="1"/>
  <c r="O73" i="1"/>
  <c r="P73" i="1" s="1"/>
  <c r="G77" i="1"/>
  <c r="O78" i="1"/>
  <c r="P78" i="1" s="1"/>
  <c r="W78" i="1"/>
  <c r="AM78" i="1"/>
  <c r="BW78" i="1"/>
  <c r="BX78" i="1" s="1"/>
  <c r="BY78" i="1" s="1"/>
  <c r="BE81" i="1"/>
  <c r="O90" i="1"/>
  <c r="P90" i="1" s="1"/>
  <c r="BE92" i="1"/>
  <c r="W95" i="1"/>
  <c r="AV95" i="1"/>
  <c r="AS89" i="1"/>
  <c r="O111" i="1"/>
  <c r="P111" i="1" s="1"/>
  <c r="N107" i="1"/>
  <c r="N106" i="1" s="1"/>
  <c r="AM111" i="1"/>
  <c r="O118" i="1"/>
  <c r="P118" i="1" s="1"/>
  <c r="W118" i="1"/>
  <c r="AM118" i="1"/>
  <c r="BW118" i="1"/>
  <c r="BX118" i="1" s="1"/>
  <c r="BY118" i="1" s="1"/>
  <c r="AZ107" i="1"/>
  <c r="AZ106" i="1" s="1"/>
  <c r="BD107" i="1"/>
  <c r="BD106" i="1" s="1"/>
  <c r="BW128" i="1"/>
  <c r="BX128" i="1" s="1"/>
  <c r="BY128" i="1" s="1"/>
  <c r="AD136" i="1"/>
  <c r="AM136" i="1"/>
  <c r="BW136" i="1"/>
  <c r="BX136" i="1" s="1"/>
  <c r="BY136" i="1" s="1"/>
  <c r="O145" i="1"/>
  <c r="P145" i="1" s="1"/>
  <c r="W145" i="1"/>
  <c r="AV145" i="1"/>
  <c r="O156" i="1"/>
  <c r="P156" i="1" s="1"/>
  <c r="AA151" i="1"/>
  <c r="BK151" i="1"/>
  <c r="BE159" i="1"/>
  <c r="W162" i="1"/>
  <c r="AD162" i="1"/>
  <c r="L161" i="1"/>
  <c r="AD164" i="1"/>
  <c r="AM164" i="1"/>
  <c r="BW164" i="1"/>
  <c r="BX164" i="1" s="1"/>
  <c r="BY164" i="1" s="1"/>
  <c r="AC161" i="1"/>
  <c r="AI161" i="1"/>
  <c r="BN167" i="1"/>
  <c r="BM161" i="1"/>
  <c r="BS161" i="1"/>
  <c r="AV169" i="1"/>
  <c r="W171" i="1"/>
  <c r="AD171" i="1"/>
  <c r="BN171" i="1"/>
  <c r="BN173" i="1"/>
  <c r="W175" i="1"/>
  <c r="AV175" i="1"/>
  <c r="R177" i="1"/>
  <c r="O180" i="1"/>
  <c r="P180" i="1" s="1"/>
  <c r="AM180" i="1"/>
  <c r="AO177" i="1"/>
  <c r="AS177" i="1"/>
  <c r="BW180" i="1"/>
  <c r="BX180" i="1" s="1"/>
  <c r="BY180" i="1" s="1"/>
  <c r="AD182" i="1"/>
  <c r="AM182" i="1"/>
  <c r="BH177" i="1"/>
  <c r="BL177" i="1"/>
  <c r="BQ177" i="1"/>
  <c r="BU177" i="1"/>
  <c r="AD186" i="1"/>
  <c r="AM186" i="1"/>
  <c r="BW186" i="1"/>
  <c r="BX186" i="1" s="1"/>
  <c r="BY186" i="1" s="1"/>
  <c r="O188" i="1"/>
  <c r="P188" i="1" s="1"/>
  <c r="BE188" i="1"/>
  <c r="W190" i="1"/>
  <c r="AD190" i="1"/>
  <c r="BE190" i="1"/>
  <c r="O192" i="1"/>
  <c r="K194" i="1"/>
  <c r="AV195" i="1"/>
  <c r="W197" i="1"/>
  <c r="AD197" i="1"/>
  <c r="BN197" i="1"/>
  <c r="M194" i="1"/>
  <c r="BN199" i="1"/>
  <c r="BE20" i="1"/>
  <c r="P44" i="1"/>
  <c r="BE45" i="1"/>
  <c r="AP40" i="1"/>
  <c r="AT40" i="1"/>
  <c r="P51" i="1"/>
  <c r="BC55" i="1"/>
  <c r="P63" i="1"/>
  <c r="K65" i="1"/>
  <c r="O72" i="1"/>
  <c r="V77" i="1"/>
  <c r="AY77" i="1"/>
  <c r="BC77" i="1"/>
  <c r="AT77" i="1"/>
  <c r="AT76" i="1" s="1"/>
  <c r="P85" i="1"/>
  <c r="U89" i="1"/>
  <c r="AX89" i="1"/>
  <c r="BB89" i="1"/>
  <c r="AV98" i="1"/>
  <c r="AV103" i="1"/>
  <c r="O108" i="1"/>
  <c r="P108" i="1" s="1"/>
  <c r="BE108" i="1"/>
  <c r="BW120" i="1"/>
  <c r="BX120" i="1" s="1"/>
  <c r="BY120" i="1" s="1"/>
  <c r="AV122" i="1"/>
  <c r="AU107" i="1"/>
  <c r="AU106" i="1" s="1"/>
  <c r="O126" i="1"/>
  <c r="P126" i="1" s="1"/>
  <c r="W126" i="1"/>
  <c r="AM126" i="1"/>
  <c r="BW126" i="1"/>
  <c r="L139" i="1"/>
  <c r="AP139" i="1"/>
  <c r="AT139" i="1"/>
  <c r="W152" i="1"/>
  <c r="AD152" i="1"/>
  <c r="AB151" i="1"/>
  <c r="BH151" i="1"/>
  <c r="BL151" i="1"/>
  <c r="R151" i="1"/>
  <c r="V151" i="1"/>
  <c r="BB151" i="1"/>
  <c r="O158" i="1"/>
  <c r="M161" i="1"/>
  <c r="AQ161" i="1"/>
  <c r="AU161" i="1"/>
  <c r="Z161" i="1"/>
  <c r="BJ161" i="1"/>
  <c r="AJ177" i="1"/>
  <c r="BP177" i="1"/>
  <c r="BT177" i="1"/>
  <c r="AA177" i="1"/>
  <c r="AG177" i="1"/>
  <c r="AK177" i="1"/>
  <c r="BI177" i="1"/>
  <c r="BM177" i="1"/>
  <c r="T185" i="1"/>
  <c r="AU185" i="1"/>
  <c r="BA185" i="1"/>
  <c r="U194" i="1"/>
  <c r="AB194" i="1"/>
  <c r="BB194" i="1"/>
  <c r="BH194" i="1"/>
  <c r="BL194" i="1"/>
  <c r="BB5" i="1"/>
  <c r="P23" i="1"/>
  <c r="P24" i="1"/>
  <c r="AD31" i="1"/>
  <c r="BE31" i="1"/>
  <c r="AV35" i="1"/>
  <c r="AZ39" i="1"/>
  <c r="P117" i="1"/>
  <c r="P192" i="1"/>
  <c r="P72" i="1"/>
  <c r="P158" i="1"/>
  <c r="AM192" i="1"/>
  <c r="AE185" i="1"/>
  <c r="AW5" i="1"/>
  <c r="AM23" i="1"/>
  <c r="W31" i="1"/>
  <c r="BW35" i="1"/>
  <c r="P36" i="1"/>
  <c r="BO39" i="1"/>
  <c r="P103" i="1"/>
  <c r="AD107" i="1"/>
  <c r="P122" i="1"/>
  <c r="BE140" i="1"/>
  <c r="AW139" i="1"/>
  <c r="P143" i="1"/>
  <c r="P199" i="1"/>
  <c r="AV23" i="1"/>
  <c r="BW23" i="1"/>
  <c r="AD72" i="1"/>
  <c r="BW72" i="1"/>
  <c r="BO76" i="1"/>
  <c r="P95" i="1"/>
  <c r="P140" i="1"/>
  <c r="P167" i="1"/>
  <c r="BW192" i="1"/>
  <c r="BO185" i="1"/>
  <c r="P197" i="1"/>
  <c r="G6" i="1"/>
  <c r="AA6" i="1"/>
  <c r="AA5" i="1" s="1"/>
  <c r="BG6" i="1"/>
  <c r="BG5" i="1" s="1"/>
  <c r="AD24" i="1"/>
  <c r="AM24" i="1"/>
  <c r="AV24" i="1"/>
  <c r="BN24" i="1"/>
  <c r="BW24" i="1"/>
  <c r="BX24" i="1" s="1"/>
  <c r="BY24" i="1" s="1"/>
  <c r="BW32" i="1"/>
  <c r="AD41" i="1"/>
  <c r="AM41" i="1"/>
  <c r="AV41" i="1"/>
  <c r="BN41" i="1"/>
  <c r="BW41" i="1"/>
  <c r="BX41" i="1" s="1"/>
  <c r="BY41" i="1" s="1"/>
  <c r="BW50" i="1"/>
  <c r="BE56" i="1"/>
  <c r="W59" i="1"/>
  <c r="BW62" i="1"/>
  <c r="BH65" i="1"/>
  <c r="P67" i="1"/>
  <c r="P68" i="1"/>
  <c r="AD69" i="1"/>
  <c r="BI72" i="1"/>
  <c r="AD73" i="1"/>
  <c r="AM73" i="1"/>
  <c r="AV73" i="1"/>
  <c r="BW73" i="1"/>
  <c r="AN76" i="1"/>
  <c r="Z77" i="1"/>
  <c r="AP77" i="1"/>
  <c r="AP76" i="1" s="1"/>
  <c r="AX77" i="1"/>
  <c r="BF77" i="1"/>
  <c r="BJ77" i="1"/>
  <c r="W83" i="1"/>
  <c r="W77" i="1" s="1"/>
  <c r="BW83" i="1"/>
  <c r="K89" i="1"/>
  <c r="AG89" i="1"/>
  <c r="AO89" i="1"/>
  <c r="AO76" i="1" s="1"/>
  <c r="BA89" i="1"/>
  <c r="BI89" i="1"/>
  <c r="BI76" i="1" s="1"/>
  <c r="BQ89" i="1"/>
  <c r="AD90" i="1"/>
  <c r="AM90" i="1"/>
  <c r="AV90" i="1"/>
  <c r="BW90" i="1"/>
  <c r="P99" i="1"/>
  <c r="P100" i="1"/>
  <c r="G107" i="1"/>
  <c r="AI107" i="1"/>
  <c r="AI106" i="1" s="1"/>
  <c r="AQ107" i="1"/>
  <c r="AQ106" i="1" s="1"/>
  <c r="BG107" i="1"/>
  <c r="BG106" i="1" s="1"/>
  <c r="BS107" i="1"/>
  <c r="BS106" i="1" s="1"/>
  <c r="P112" i="1"/>
  <c r="P113" i="1"/>
  <c r="P114" i="1"/>
  <c r="P121" i="1"/>
  <c r="BE122" i="1"/>
  <c r="Z125" i="1"/>
  <c r="Z124" i="1" s="1"/>
  <c r="AD124" i="1" s="1"/>
  <c r="AX125" i="1"/>
  <c r="AX124" i="1" s="1"/>
  <c r="BJ125" i="1"/>
  <c r="BJ124" i="1" s="1"/>
  <c r="AB131" i="1"/>
  <c r="AB130" i="1" s="1"/>
  <c r="AF131" i="1"/>
  <c r="AF130" i="1" s="1"/>
  <c r="AZ131" i="1"/>
  <c r="AZ130" i="1" s="1"/>
  <c r="BP131" i="1"/>
  <c r="BP130" i="1" s="1"/>
  <c r="AM132" i="1"/>
  <c r="BN132" i="1"/>
  <c r="BW132" i="1"/>
  <c r="BX132" i="1" s="1"/>
  <c r="BY132" i="1" s="1"/>
  <c r="E138" i="1"/>
  <c r="G138" i="1" s="1"/>
  <c r="AF139" i="1"/>
  <c r="BP139" i="1"/>
  <c r="BE141" i="1"/>
  <c r="AX151" i="1"/>
  <c r="P153" i="1"/>
  <c r="O154" i="1"/>
  <c r="W156" i="1"/>
  <c r="Z158" i="1"/>
  <c r="BJ158" i="1"/>
  <c r="K161" i="1"/>
  <c r="AO161" i="1"/>
  <c r="BA161" i="1"/>
  <c r="BI161" i="1"/>
  <c r="W164" i="1"/>
  <c r="P165" i="1"/>
  <c r="P166" i="1"/>
  <c r="AD167" i="1"/>
  <c r="BW169" i="1"/>
  <c r="P176" i="1"/>
  <c r="AI177" i="1"/>
  <c r="BS177" i="1"/>
  <c r="P183" i="1"/>
  <c r="P184" i="1"/>
  <c r="R185" i="1"/>
  <c r="AQ185" i="1"/>
  <c r="BG185" i="1"/>
  <c r="P189" i="1"/>
  <c r="AD192" i="1"/>
  <c r="P193" i="1"/>
  <c r="AM193" i="1"/>
  <c r="BW193" i="1"/>
  <c r="BY193" i="1" s="1"/>
  <c r="Z194" i="1"/>
  <c r="AX194" i="1"/>
  <c r="BJ194" i="1"/>
  <c r="BW195" i="1"/>
  <c r="Z5" i="1"/>
  <c r="AF6" i="1"/>
  <c r="AF5" i="1" s="1"/>
  <c r="BP6" i="1"/>
  <c r="BP5" i="1" s="1"/>
  <c r="BE7" i="1"/>
  <c r="P27" i="1"/>
  <c r="AG31" i="1"/>
  <c r="AM31" i="1" s="1"/>
  <c r="AV32" i="1"/>
  <c r="AG35" i="1"/>
  <c r="AM35" i="1" s="1"/>
  <c r="AV36" i="1"/>
  <c r="AN39" i="1"/>
  <c r="AX40" i="1"/>
  <c r="BF40" i="1"/>
  <c r="W47" i="1"/>
  <c r="AY55" i="1"/>
  <c r="O59" i="1"/>
  <c r="AG65" i="1"/>
  <c r="BQ65" i="1"/>
  <c r="BW65" i="1" s="1"/>
  <c r="AV66" i="1"/>
  <c r="D76" i="1"/>
  <c r="AW76" i="1"/>
  <c r="R77" i="1"/>
  <c r="AI77" i="1"/>
  <c r="BS77" i="1"/>
  <c r="Z106" i="1"/>
  <c r="BF106" i="1"/>
  <c r="AF107" i="1"/>
  <c r="AF106" i="1" s="1"/>
  <c r="AR107" i="1"/>
  <c r="AR106" i="1" s="1"/>
  <c r="BP107" i="1"/>
  <c r="BP106" i="1" s="1"/>
  <c r="D124" i="1"/>
  <c r="G124" i="1" s="1"/>
  <c r="AW124" i="1"/>
  <c r="R125" i="1"/>
  <c r="AI125" i="1"/>
  <c r="AI124" i="1" s="1"/>
  <c r="BS125" i="1"/>
  <c r="BS124" i="1" s="1"/>
  <c r="AE130" i="1"/>
  <c r="BO130" i="1"/>
  <c r="O131" i="1"/>
  <c r="AO131" i="1"/>
  <c r="AO130" i="1" s="1"/>
  <c r="AO139" i="1"/>
  <c r="BG151" i="1"/>
  <c r="AI158" i="1"/>
  <c r="BS158" i="1"/>
  <c r="BW158" i="1" s="1"/>
  <c r="AX161" i="1"/>
  <c r="S177" i="1"/>
  <c r="AR177" i="1"/>
  <c r="J185" i="1"/>
  <c r="AF185" i="1"/>
  <c r="AN185" i="1"/>
  <c r="BP185" i="1"/>
  <c r="R194" i="1"/>
  <c r="AI194" i="1"/>
  <c r="K6" i="1"/>
  <c r="K5" i="1" s="1"/>
  <c r="AO6" i="1"/>
  <c r="AO5" i="1" s="1"/>
  <c r="P19" i="1"/>
  <c r="R19" i="1" s="1"/>
  <c r="BF31" i="1"/>
  <c r="BN31" i="1" s="1"/>
  <c r="D39" i="1"/>
  <c r="BG40" i="1"/>
  <c r="AF55" i="1"/>
  <c r="J77" i="1"/>
  <c r="AR77" i="1"/>
  <c r="R89" i="1"/>
  <c r="AO107" i="1"/>
  <c r="AO106" i="1" s="1"/>
  <c r="AW107" i="1"/>
  <c r="BA107" i="1"/>
  <c r="BA106" i="1" s="1"/>
  <c r="J125" i="1"/>
  <c r="AR125" i="1"/>
  <c r="AR124" i="1" s="1"/>
  <c r="AX139" i="1"/>
  <c r="S151" i="1"/>
  <c r="AN151" i="1"/>
  <c r="AR158" i="1"/>
  <c r="K177" i="1"/>
  <c r="AW177" i="1"/>
  <c r="BA177" i="1"/>
  <c r="AO185" i="1"/>
  <c r="AR194" i="1"/>
  <c r="AO55" i="1"/>
  <c r="AO39" i="1" s="1"/>
  <c r="AD194" i="1" l="1"/>
  <c r="W185" i="1"/>
  <c r="AM177" i="1"/>
  <c r="BE151" i="1"/>
  <c r="BQ76" i="1"/>
  <c r="Z76" i="1"/>
  <c r="W140" i="1"/>
  <c r="BO139" i="1"/>
  <c r="BW139" i="1" s="1"/>
  <c r="BV138" i="1"/>
  <c r="BW194" i="1"/>
  <c r="AY138" i="1"/>
  <c r="BF138" i="1"/>
  <c r="Y138" i="1"/>
  <c r="Y4" i="1" s="1"/>
  <c r="BE192" i="1"/>
  <c r="N39" i="1"/>
  <c r="AM124" i="1"/>
  <c r="O40" i="1"/>
  <c r="R39" i="1"/>
  <c r="U76" i="1"/>
  <c r="BM39" i="1"/>
  <c r="O130" i="1"/>
  <c r="AV151" i="1"/>
  <c r="W177" i="1"/>
  <c r="AX39" i="1"/>
  <c r="BE39" i="1" s="1"/>
  <c r="AX76" i="1"/>
  <c r="AI39" i="1"/>
  <c r="BR76" i="1"/>
  <c r="W151" i="1"/>
  <c r="AD106" i="1"/>
  <c r="AV161" i="1"/>
  <c r="AG76" i="1"/>
  <c r="BT39" i="1"/>
  <c r="AV65" i="1"/>
  <c r="BL39" i="1"/>
  <c r="BB138" i="1"/>
  <c r="AA39" i="1"/>
  <c r="AA4" i="1" s="1"/>
  <c r="O177" i="1"/>
  <c r="AM194" i="1"/>
  <c r="BS76" i="1"/>
  <c r="BT138" i="1"/>
  <c r="AD161" i="1"/>
  <c r="O65" i="1"/>
  <c r="AT39" i="1"/>
  <c r="AS76" i="1"/>
  <c r="AS4" i="1" s="1"/>
  <c r="BK138" i="1"/>
  <c r="AA76" i="1"/>
  <c r="AB39" i="1"/>
  <c r="BA39" i="1"/>
  <c r="G5" i="1"/>
  <c r="BM76" i="1"/>
  <c r="BJ39" i="1"/>
  <c r="BS39" i="1"/>
  <c r="AZ138" i="1"/>
  <c r="W107" i="1"/>
  <c r="W106" i="1" s="1"/>
  <c r="V39" i="1"/>
  <c r="AG138" i="1"/>
  <c r="AV124" i="1"/>
  <c r="AM55" i="1"/>
  <c r="AI76" i="1"/>
  <c r="AY39" i="1"/>
  <c r="AY4" i="1" s="1"/>
  <c r="BE89" i="1"/>
  <c r="BI39" i="1"/>
  <c r="BN65" i="1"/>
  <c r="BO138" i="1"/>
  <c r="BO4" i="1" s="1"/>
  <c r="BW40" i="1"/>
  <c r="AE138" i="1"/>
  <c r="AD185" i="1"/>
  <c r="BB76" i="1"/>
  <c r="BB4" i="1" s="1"/>
  <c r="AK138" i="1"/>
  <c r="BW161" i="1"/>
  <c r="S130" i="1"/>
  <c r="W130" i="1" s="1"/>
  <c r="W131" i="1"/>
  <c r="AD55" i="1"/>
  <c r="K39" i="1"/>
  <c r="O55" i="1"/>
  <c r="P55" i="1" s="1"/>
  <c r="BN55" i="1"/>
  <c r="AC138" i="1"/>
  <c r="BE185" i="1"/>
  <c r="AM161" i="1"/>
  <c r="O139" i="1"/>
  <c r="AD40" i="1"/>
  <c r="BL76" i="1"/>
  <c r="L39" i="1"/>
  <c r="BG39" i="1"/>
  <c r="W194" i="1"/>
  <c r="O185" i="1"/>
  <c r="G76" i="1"/>
  <c r="BN185" i="1"/>
  <c r="BJ76" i="1"/>
  <c r="V138" i="1"/>
  <c r="S76" i="1"/>
  <c r="AV194" i="1"/>
  <c r="AR76" i="1"/>
  <c r="G39" i="1"/>
  <c r="AV130" i="1"/>
  <c r="BW124" i="1"/>
  <c r="BE194" i="1"/>
  <c r="BI138" i="1"/>
  <c r="BE130" i="1"/>
  <c r="O89" i="1"/>
  <c r="P89" i="1" s="1"/>
  <c r="BE6" i="1"/>
  <c r="Z39" i="1"/>
  <c r="T138" i="1"/>
  <c r="AC76" i="1"/>
  <c r="BC39" i="1"/>
  <c r="BM138" i="1"/>
  <c r="AA138" i="1"/>
  <c r="AP39" i="1"/>
  <c r="AV40" i="1"/>
  <c r="AQ138" i="1"/>
  <c r="BW177" i="1"/>
  <c r="BN124" i="1"/>
  <c r="BT76" i="1"/>
  <c r="AM65" i="1"/>
  <c r="AF76" i="1"/>
  <c r="N76" i="1"/>
  <c r="AJ76" i="1"/>
  <c r="BK39" i="1"/>
  <c r="BD76" i="1"/>
  <c r="BD4" i="1" s="1"/>
  <c r="T39" i="1"/>
  <c r="U39" i="1"/>
  <c r="AM151" i="1"/>
  <c r="BH76" i="1"/>
  <c r="AH138" i="1"/>
  <c r="AY76" i="1"/>
  <c r="BU138" i="1"/>
  <c r="BN177" i="1"/>
  <c r="AD177" i="1"/>
  <c r="M138" i="1"/>
  <c r="AP138" i="1"/>
  <c r="AB76" i="1"/>
  <c r="AB4" i="1" s="1"/>
  <c r="W55" i="1"/>
  <c r="U138" i="1"/>
  <c r="BN106" i="1"/>
  <c r="AD151" i="1"/>
  <c r="W40" i="1"/>
  <c r="BW151" i="1"/>
  <c r="AV177" i="1"/>
  <c r="BV39" i="1"/>
  <c r="BV4" i="1" s="1"/>
  <c r="BN194" i="1"/>
  <c r="BP76" i="1"/>
  <c r="BR39" i="1"/>
  <c r="BR4" i="1" s="1"/>
  <c r="AL138" i="1"/>
  <c r="AD139" i="1"/>
  <c r="AK76" i="1"/>
  <c r="AK4" i="1" s="1"/>
  <c r="BW55" i="1"/>
  <c r="BU39" i="1"/>
  <c r="AK39" i="1"/>
  <c r="AR39" i="1"/>
  <c r="N138" i="1"/>
  <c r="N4" i="1" s="1"/>
  <c r="BN139" i="1"/>
  <c r="AS39" i="1"/>
  <c r="AZ76" i="1"/>
  <c r="AZ4" i="1" s="1"/>
  <c r="BC76" i="1"/>
  <c r="M76" i="1"/>
  <c r="AT138" i="1"/>
  <c r="J5" i="1"/>
  <c r="O5" i="1" s="1"/>
  <c r="AJ39" i="1"/>
  <c r="AD89" i="1"/>
  <c r="BX131" i="1"/>
  <c r="BX23" i="1"/>
  <c r="BY23" i="1" s="1"/>
  <c r="BX35" i="1"/>
  <c r="BY35" i="1" s="1"/>
  <c r="BX158" i="1"/>
  <c r="BY158" i="1" s="1"/>
  <c r="AD65" i="1"/>
  <c r="AS138" i="1"/>
  <c r="BX62" i="1"/>
  <c r="BY62" i="1" s="1"/>
  <c r="BX195" i="1"/>
  <c r="BY195" i="1" s="1"/>
  <c r="BX169" i="1"/>
  <c r="BY169" i="1" s="1"/>
  <c r="BX90" i="1"/>
  <c r="BY90" i="1" s="1"/>
  <c r="BX32" i="1"/>
  <c r="BY32" i="1" s="1"/>
  <c r="BX83" i="1"/>
  <c r="BX73" i="1"/>
  <c r="BY73" i="1" s="1"/>
  <c r="BX50" i="1"/>
  <c r="BY50" i="1" s="1"/>
  <c r="BX192" i="1"/>
  <c r="BY192" i="1" s="1"/>
  <c r="BX156" i="1"/>
  <c r="BY156" i="1" s="1"/>
  <c r="BX6" i="1"/>
  <c r="BX107" i="1"/>
  <c r="BX65" i="1"/>
  <c r="BY65" i="1" s="1"/>
  <c r="BX126" i="1"/>
  <c r="BY126" i="1" s="1"/>
  <c r="BX177" i="1"/>
  <c r="BX161" i="1"/>
  <c r="BX139" i="1"/>
  <c r="L138" i="1"/>
  <c r="AM40" i="1"/>
  <c r="AV106" i="1"/>
  <c r="BG138" i="1"/>
  <c r="BW106" i="1"/>
  <c r="V76" i="1"/>
  <c r="O151" i="1"/>
  <c r="P151" i="1" s="1"/>
  <c r="BC138" i="1"/>
  <c r="BE161" i="1"/>
  <c r="BL138" i="1"/>
  <c r="BN131" i="1"/>
  <c r="W65" i="1"/>
  <c r="AJ138" i="1"/>
  <c r="E4" i="1"/>
  <c r="AU138" i="1"/>
  <c r="O194" i="1"/>
  <c r="J39" i="1"/>
  <c r="BW89" i="1"/>
  <c r="BN107" i="1"/>
  <c r="AC4" i="1"/>
  <c r="BH138" i="1"/>
  <c r="S39" i="1"/>
  <c r="W39" i="1" s="1"/>
  <c r="AI138" i="1"/>
  <c r="AI4" i="1" s="1"/>
  <c r="Z138" i="1"/>
  <c r="AD138" i="1" s="1"/>
  <c r="AL76" i="1"/>
  <c r="BE177" i="1"/>
  <c r="AM106" i="1"/>
  <c r="AV89" i="1"/>
  <c r="W161" i="1"/>
  <c r="AQ76" i="1"/>
  <c r="BK76" i="1"/>
  <c r="BN151" i="1"/>
  <c r="BN161" i="1"/>
  <c r="K76" i="1"/>
  <c r="AF39" i="1"/>
  <c r="AL39" i="1"/>
  <c r="BG76" i="1"/>
  <c r="AU39" i="1"/>
  <c r="AR138" i="1"/>
  <c r="AO138" i="1"/>
  <c r="AO4" i="1" s="1"/>
  <c r="R76" i="1"/>
  <c r="AD125" i="1"/>
  <c r="AM89" i="1"/>
  <c r="BU4" i="1"/>
  <c r="S138" i="1"/>
  <c r="BQ39" i="1"/>
  <c r="BQ4" i="1" s="1"/>
  <c r="AH39" i="1"/>
  <c r="M39" i="1"/>
  <c r="O39" i="1" s="1"/>
  <c r="P39" i="1" s="1"/>
  <c r="AQ39" i="1"/>
  <c r="AF138" i="1"/>
  <c r="BN125" i="1"/>
  <c r="AM185" i="1"/>
  <c r="AU76" i="1"/>
  <c r="L76" i="1"/>
  <c r="L4" i="1" s="1"/>
  <c r="P177" i="1"/>
  <c r="BI4" i="1"/>
  <c r="BE107" i="1"/>
  <c r="AW106" i="1"/>
  <c r="BE106" i="1" s="1"/>
  <c r="O77" i="1"/>
  <c r="J76" i="1"/>
  <c r="P131" i="1"/>
  <c r="P154" i="1"/>
  <c r="BW6" i="1"/>
  <c r="P130" i="1"/>
  <c r="BA76" i="1"/>
  <c r="AM125" i="1"/>
  <c r="BE55" i="1"/>
  <c r="AG39" i="1"/>
  <c r="BW5" i="1"/>
  <c r="W76" i="1"/>
  <c r="O125" i="1"/>
  <c r="J124" i="1"/>
  <c r="O124" i="1" s="1"/>
  <c r="D4" i="1"/>
  <c r="G4" i="1" s="1"/>
  <c r="AV185" i="1"/>
  <c r="P139" i="1"/>
  <c r="BW130" i="1"/>
  <c r="R124" i="1"/>
  <c r="W124" i="1" s="1"/>
  <c r="W125" i="1"/>
  <c r="P59" i="1"/>
  <c r="K138" i="1"/>
  <c r="BE40" i="1"/>
  <c r="BW185" i="1"/>
  <c r="BW125" i="1"/>
  <c r="AV77" i="1"/>
  <c r="AV55" i="1"/>
  <c r="AG5" i="1"/>
  <c r="AD6" i="1"/>
  <c r="AM131" i="1"/>
  <c r="BN6" i="1"/>
  <c r="O161" i="1"/>
  <c r="BS138" i="1"/>
  <c r="BS4" i="1" s="1"/>
  <c r="BW131" i="1"/>
  <c r="AD130" i="1"/>
  <c r="BN72" i="1"/>
  <c r="P65" i="1"/>
  <c r="AX138" i="1"/>
  <c r="W19" i="1"/>
  <c r="R16" i="1"/>
  <c r="AM130" i="1"/>
  <c r="BE124" i="1"/>
  <c r="BF39" i="1"/>
  <c r="BN40" i="1"/>
  <c r="BF5" i="1"/>
  <c r="BP138" i="1"/>
  <c r="AV131" i="1"/>
  <c r="AD77" i="1"/>
  <c r="P40" i="1"/>
  <c r="AM6" i="1"/>
  <c r="AD131" i="1"/>
  <c r="AV125" i="1"/>
  <c r="BH39" i="1"/>
  <c r="O6" i="1"/>
  <c r="AV158" i="1"/>
  <c r="AN138" i="1"/>
  <c r="AV107" i="1"/>
  <c r="BE77" i="1"/>
  <c r="BE5" i="1"/>
  <c r="AM158" i="1"/>
  <c r="R138" i="1"/>
  <c r="AV6" i="1"/>
  <c r="BE131" i="1"/>
  <c r="P185" i="1"/>
  <c r="J106" i="1"/>
  <c r="O106" i="1" s="1"/>
  <c r="O107" i="1"/>
  <c r="AD5" i="1"/>
  <c r="BA138" i="1"/>
  <c r="BJ138" i="1"/>
  <c r="AV139" i="1"/>
  <c r="BW107" i="1"/>
  <c r="AM107" i="1"/>
  <c r="BF76" i="1"/>
  <c r="BN77" i="1"/>
  <c r="BN158" i="1"/>
  <c r="BN89" i="1"/>
  <c r="BW77" i="1"/>
  <c r="AQ4" i="1"/>
  <c r="AV5" i="1"/>
  <c r="AD158" i="1"/>
  <c r="AW138" i="1"/>
  <c r="BE139" i="1"/>
  <c r="AM139" i="1"/>
  <c r="BE125" i="1"/>
  <c r="AM77" i="1"/>
  <c r="J138" i="1"/>
  <c r="AE4" i="1"/>
  <c r="BX55" i="1" l="1"/>
  <c r="BY55" i="1" s="1"/>
  <c r="AP4" i="1"/>
  <c r="T4" i="1"/>
  <c r="BY177" i="1"/>
  <c r="U4" i="1"/>
  <c r="BT4" i="1"/>
  <c r="BM4" i="1"/>
  <c r="AD39" i="1"/>
  <c r="AD76" i="1"/>
  <c r="AX4" i="1"/>
  <c r="K4" i="1"/>
  <c r="AT4" i="1"/>
  <c r="BJ4" i="1"/>
  <c r="BP4" i="1"/>
  <c r="V4" i="1"/>
  <c r="BY139" i="1"/>
  <c r="BX185" i="1"/>
  <c r="BY185" i="1" s="1"/>
  <c r="AR4" i="1"/>
  <c r="BX151" i="1"/>
  <c r="BY151" i="1" s="1"/>
  <c r="W138" i="1"/>
  <c r="BK4" i="1"/>
  <c r="BY161" i="1"/>
  <c r="BG4" i="1"/>
  <c r="BN76" i="1"/>
  <c r="BH4" i="1"/>
  <c r="AV76" i="1"/>
  <c r="AH4" i="1"/>
  <c r="Z4" i="1"/>
  <c r="AD4" i="1" s="1"/>
  <c r="BY131" i="1"/>
  <c r="AV138" i="1"/>
  <c r="BW76" i="1"/>
  <c r="AM76" i="1"/>
  <c r="AJ4" i="1"/>
  <c r="BL4" i="1"/>
  <c r="BC4" i="1"/>
  <c r="BY107" i="1"/>
  <c r="BX77" i="1"/>
  <c r="BY77" i="1" s="1"/>
  <c r="BY83" i="1"/>
  <c r="BW39" i="1"/>
  <c r="BE76" i="1"/>
  <c r="BY6" i="1"/>
  <c r="AL4" i="1"/>
  <c r="O138" i="1"/>
  <c r="BW138" i="1"/>
  <c r="AM138" i="1"/>
  <c r="AV39" i="1"/>
  <c r="S4" i="1"/>
  <c r="BX106" i="1"/>
  <c r="BY106" i="1" s="1"/>
  <c r="BX72" i="1"/>
  <c r="BY72" i="1" s="1"/>
  <c r="BX125" i="1"/>
  <c r="BY125" i="1" s="1"/>
  <c r="BX31" i="1"/>
  <c r="BY31" i="1" s="1"/>
  <c r="BX130" i="1"/>
  <c r="BY130" i="1" s="1"/>
  <c r="BX40" i="1"/>
  <c r="BY40" i="1" s="1"/>
  <c r="BX89" i="1"/>
  <c r="BX194" i="1"/>
  <c r="BY194" i="1" s="1"/>
  <c r="AF4" i="1"/>
  <c r="AM39" i="1"/>
  <c r="P194" i="1"/>
  <c r="AU4" i="1"/>
  <c r="BE138" i="1"/>
  <c r="M4" i="1"/>
  <c r="P138" i="1"/>
  <c r="P106" i="1"/>
  <c r="BF4" i="1"/>
  <c r="BN5" i="1"/>
  <c r="W16" i="1"/>
  <c r="R6" i="1"/>
  <c r="R5" i="1" s="1"/>
  <c r="R4" i="1" s="1"/>
  <c r="AG4" i="1"/>
  <c r="AM5" i="1"/>
  <c r="P5" i="1"/>
  <c r="P124" i="1"/>
  <c r="BA4" i="1"/>
  <c r="O76" i="1"/>
  <c r="J4" i="1"/>
  <c r="BW4" i="1"/>
  <c r="AW4" i="1"/>
  <c r="P6" i="1"/>
  <c r="BN39" i="1"/>
  <c r="AN4" i="1"/>
  <c r="P125" i="1"/>
  <c r="P77" i="1"/>
  <c r="BN138" i="1"/>
  <c r="P161" i="1"/>
  <c r="P107" i="1"/>
  <c r="AV4" i="1" l="1"/>
  <c r="AM4" i="1"/>
  <c r="BN4" i="1"/>
  <c r="BX5" i="1"/>
  <c r="BY5" i="1" s="1"/>
  <c r="BX76" i="1"/>
  <c r="BY76" i="1" s="1"/>
  <c r="BY89" i="1"/>
  <c r="BX124" i="1"/>
  <c r="BY124" i="1" s="1"/>
  <c r="BX39" i="1"/>
  <c r="BY39" i="1" s="1"/>
  <c r="BX138" i="1"/>
  <c r="BY138" i="1" s="1"/>
  <c r="BE4" i="1"/>
  <c r="O4" i="1"/>
  <c r="P4" i="1" s="1"/>
  <c r="P76" i="1"/>
  <c r="W6" i="1"/>
  <c r="BX4" i="1" l="1"/>
  <c r="BY4" i="1" s="1"/>
  <c r="W5" i="1"/>
  <c r="W4" i="1" l="1"/>
</calcChain>
</file>

<file path=xl/sharedStrings.xml><?xml version="1.0" encoding="utf-8"?>
<sst xmlns="http://schemas.openxmlformats.org/spreadsheetml/2006/main" count="363" uniqueCount="225">
  <si>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</si>
  <si>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</si>
  <si>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</si>
  <si>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</si>
  <si>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</si>
  <si>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</si>
  <si>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</si>
  <si>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</si>
  <si>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</si>
  <si>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</si>
  <si>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</si>
  <si>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</si>
  <si>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</si>
  <si>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</si>
  <si>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</si>
  <si>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</si>
  <si>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</si>
  <si>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</si>
  <si>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</si>
  <si>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</si>
  <si>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</si>
  <si>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</si>
  <si>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</si>
  <si>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</si>
  <si>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</si>
  <si>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</si>
  <si>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pekerjaan</t>
  </si>
  <si>
    <t>unit</t>
  </si>
  <si>
    <t>orang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</si>
  <si>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</si>
  <si>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</si>
  <si>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</si>
  <si>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</si>
  <si>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</si>
  <si>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</si>
  <si>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</si>
  <si>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</si>
  <si>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</si>
  <si>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</si>
  <si>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</si>
  <si>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</si>
  <si>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</si>
  <si>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</si>
  <si>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</si>
  <si>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</si>
  <si>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</si>
  <si>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</si>
  <si>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</si>
  <si>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</si>
  <si>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</si>
  <si>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</si>
  <si>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</si>
  <si>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</si>
  <si>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</si>
  <si>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</si>
  <si>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</si>
  <si>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</si>
  <si>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</si>
  <si>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</si>
  <si>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</si>
  <si>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</si>
  <si>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</si>
  <si>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</si>
  <si>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</si>
  <si>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</si>
  <si>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</si>
  <si>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</si>
  <si>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</si>
  <si>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</si>
  <si>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</si>
  <si>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</si>
  <si>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</si>
  <si>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</si>
  <si>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</si>
  <si>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</si>
  <si>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</si>
  <si>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</si>
  <si>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</si>
  <si>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</si>
  <si>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</si>
  <si>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</si>
  <si>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</si>
  <si>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</si>
  <si>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</si>
  <si>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</si>
  <si>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</si>
  <si>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</si>
  <si>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orang/bulan</t>
  </si>
  <si>
    <t>lokasi</t>
  </si>
  <si>
    <t>persen</t>
  </si>
  <si>
    <t>data</t>
  </si>
  <si>
    <t>orang/kali</t>
  </si>
  <si>
    <t>X.XX.01.2.07</t>
  </si>
  <si>
    <t>Pengadaan Barang Milik Daerah Penunjang Urusan Pemerintah Daerah</t>
  </si>
  <si>
    <t>X.XX.01.2.07.02</t>
  </si>
  <si>
    <t>Pengadaan Kendaraan Dinas Operasional atau Lapangan</t>
  </si>
  <si>
    <t>X.XX.01.2.07.05</t>
  </si>
  <si>
    <t>Pengadaan Mebel</t>
  </si>
  <si>
    <t>X.XX.01.2.07.06</t>
  </si>
  <si>
    <t>Pengadaan Peralatan dan Mesin Lainnya</t>
  </si>
  <si>
    <t>perusahaan</t>
  </si>
  <si>
    <t>X.XX.01.2.07.09</t>
  </si>
  <si>
    <t>Pengadaan Gedung Kantor atau Bangunan Lainnya</t>
  </si>
  <si>
    <t>KK</t>
  </si>
  <si>
    <t>layanan</t>
  </si>
  <si>
    <t>3.31.2.07.0.00.05.00</t>
  </si>
  <si>
    <t>Dinas Perindustrian dan Tenaga Kerja</t>
  </si>
  <si>
    <t>PROGRAM PELATIHAN KERJA DAN PRODUKTIVITAS TENAGA KERJA</t>
  </si>
  <si>
    <t>2.07.03.2.01</t>
  </si>
  <si>
    <t>Pelaksanaan Pelatihan berdasarkan Unit Kompetensi</t>
  </si>
  <si>
    <t>2.07.03.2.01.01</t>
  </si>
  <si>
    <t>Proses Pelaksanaan Pendidikan dan Pelatihan Keterampilan bagi Pencari Kerja berdasarkan Klaster Kompetensi</t>
  </si>
  <si>
    <t>POKIR - Pelatihan dan pendampingan Interprainer Fauda Kota Pekalongan oleh " Gama Keadilan " (Irawadi Setiawan)</t>
  </si>
  <si>
    <t>2.07.03.2.01.02</t>
  </si>
  <si>
    <t>Koordinasi Lintas Lembaga dan Kerja Sama dengan Sektor Swasta untuk Penyediaan Instruktur serta Sarana dan Prasarana Lembaga Pelatihan Kerja</t>
  </si>
  <si>
    <t>instruktur</t>
  </si>
  <si>
    <t>kejuruan</t>
  </si>
  <si>
    <t>2.07.03.2.01.03</t>
  </si>
  <si>
    <t>Pengadaan Sarana Pelatihan Kerja Kabupaten/Kota</t>
  </si>
  <si>
    <t>2.07.03.2.02</t>
  </si>
  <si>
    <t>Pembinaan Lembaga Pelatihan Kerja Swasta</t>
  </si>
  <si>
    <t>2.07.03.2.02.01</t>
  </si>
  <si>
    <t>LPKS</t>
  </si>
  <si>
    <t>2.07.03.2.04</t>
  </si>
  <si>
    <t>Konsultansi Produktivitas pada Perusahaan Kecil</t>
  </si>
  <si>
    <t>2.07.03.2.04.01</t>
  </si>
  <si>
    <t>Pelaksanaan Konsultasi Produktivitas kepada Perusahaan Kecil</t>
  </si>
  <si>
    <t>tenant</t>
  </si>
  <si>
    <t>2.07.03.2.05</t>
  </si>
  <si>
    <t>Pengukuran Produktivitas Tingkat Daerah Kabupaten/Kota</t>
  </si>
  <si>
    <t>2.07.03.2.05.01</t>
  </si>
  <si>
    <t>Pengukuran Kompetensi dan Produktivitas Tenaga Kerja</t>
  </si>
  <si>
    <t>alumni siswa</t>
  </si>
  <si>
    <t>PROGRAM PENEMPATAN TENAGA KERJA</t>
  </si>
  <si>
    <t>2.07.04.2.01</t>
  </si>
  <si>
    <t>Pelayanan Antarkerja di Daerah Kabupaten/Kota</t>
  </si>
  <si>
    <t>2.07.04.2.01.01</t>
  </si>
  <si>
    <t>Penyediaan Sumber Daya Pelayanan antar Kerja</t>
  </si>
  <si>
    <t>POKIR - Sosialisasi Ketenagakerjaan (Mochammad Sufi Akbar )</t>
  </si>
  <si>
    <t>2.07.04.2.01.03</t>
  </si>
  <si>
    <t>Penyuluhan dan Bimbingan Jabatan bagi Pencari Kerja</t>
  </si>
  <si>
    <t>2.07.04.2.01.04</t>
  </si>
  <si>
    <t>Penyelenggaraan Unit Layanan Disabilitas Ketenagakerjaan</t>
  </si>
  <si>
    <t>2.07.04.2.01.05</t>
  </si>
  <si>
    <t>Perluasan Kesempatan Kerja</t>
  </si>
  <si>
    <t>WUB</t>
  </si>
  <si>
    <t>2.07.04.2.03</t>
  </si>
  <si>
    <t>Pengelolaan Informasi Pasar Kerja</t>
  </si>
  <si>
    <t>2.07.04.2.03.01</t>
  </si>
  <si>
    <t>Pemeliharaan dan Operasional Aplikasi Informasi Pasar Kerja Online</t>
  </si>
  <si>
    <t>2.07.04.2.03.02</t>
  </si>
  <si>
    <t>Pelayanan dan Penyediaan Informasi Pasar Kerja Online</t>
  </si>
  <si>
    <t>2.07.04.2.03.03</t>
  </si>
  <si>
    <t>Job Fair/Bursa Kerja</t>
  </si>
  <si>
    <t>lowongan kerja</t>
  </si>
  <si>
    <t>2.07.04.2.04</t>
  </si>
  <si>
    <t>Pelindungan PMI (Pra dan Purna Penempatan) di Daerah Kabupaten/Kota</t>
  </si>
  <si>
    <t>2.07.04.2.04.01</t>
  </si>
  <si>
    <t>Peningkatan Pelindungan dan Kompetensi Calon Pekerja Migran Indonesia (PMI)/Pekerja Migran Indonesia (PMI)</t>
  </si>
  <si>
    <t>2.07.04.2.04.02</t>
  </si>
  <si>
    <t>Penyediaan Layanan Terpadu pada Calon Pekerja Migran</t>
  </si>
  <si>
    <t>2.07.04.2.05</t>
  </si>
  <si>
    <t>Penerbitan Perpanjangan IMTA yang Lokasi Kerja dalam 1 (satu) Daerah Kabupaten/Kota</t>
  </si>
  <si>
    <t>2.07.04.2.05.01</t>
  </si>
  <si>
    <t>Koordinasi dan Sinkronisasi Perpanjangan IMTA yang Lokasi Kerja dalam 1 (satu) Daerah Kabupaten/Kota</t>
  </si>
  <si>
    <t>TKA</t>
  </si>
  <si>
    <t>PROGRAM HUBUNGAN INDUSTRIAL</t>
  </si>
  <si>
    <t>2.07.05.2.01</t>
  </si>
  <si>
    <t>Pengesahan Peraturan Perusahaan dan Pendaftaran Perjanjian Kerja Bersama untuk Perusahaan yang hanya Beroperasi dalam 1 (satu) Daerah Kabupaten/Kota</t>
  </si>
  <si>
    <t>2.07.05.2.01.01</t>
  </si>
  <si>
    <t>Pengesahan Peraturan Perusahaan bagi Perusahaan</t>
  </si>
  <si>
    <t>2.07.05.2.01.02</t>
  </si>
  <si>
    <t>Pendaftaran Perjanjian Kerjasama bagi Perusahaan</t>
  </si>
  <si>
    <t>2.07.05.2.01.03</t>
  </si>
  <si>
    <t>Penyelenggaraan Pendataan dan Informasi Sarana Hubungan Industrial dan Jaminan Sosial Tenaga Kerja serta Pengupahan</t>
  </si>
  <si>
    <t>Rekomendasi UMK</t>
  </si>
  <si>
    <t>2.07.05.2.02</t>
  </si>
  <si>
    <t>Pencegahan dan Penyelesaian Perselisihan Hubungan Industrial, Mogok Kerja dan Penutupan Perusahaan di Daerah Kabupaten/Kota</t>
  </si>
  <si>
    <t>2.07.05.2.02.01</t>
  </si>
  <si>
    <t>Pencegahan Perselisihan Hubungan Industrial, Mogok Kerja, dan Penutupan Perusahaan yang Berakibat/Berdampak pada Kepentingan di 1 (satu) Daerah Kabupaten/Kota</t>
  </si>
  <si>
    <t>2.07.05.2.02.02</t>
  </si>
  <si>
    <t>Penyelesaian Perselisihan Hubungan Industrial, Mogok Kerja, dan Penutupan Perusahaan yang Berakibat/Berdampak pada Kepentingan di 1 (satu) Daerah Kabupaten/Kota</t>
  </si>
  <si>
    <t>mediasi</t>
  </si>
  <si>
    <t>2.07.05.2.02.03</t>
  </si>
  <si>
    <t>Penyelenggaraan Verifikasi dan Rekapitulasi Keanggotaan pada Organisasi Pengusaha, Federasi dan Konfederasi Serikat Pekerja/Serikat Buruh serta Non Afiliasi</t>
  </si>
  <si>
    <t>pengurus</t>
  </si>
  <si>
    <t>2.07.05.2.02.04</t>
  </si>
  <si>
    <t>Pelaksanaan Operasional Lembaga Kerjasama Tripartit Daerah Kabupaten/Kota</t>
  </si>
  <si>
    <t>HIBAH POKIR ke DPC SPN Kota Pekalongan (H.M. Bowo Leksono, Ah.T, SH, MH, MM )</t>
  </si>
  <si>
    <t>2.07.05.2.02.05</t>
  </si>
  <si>
    <t>Pengembangan Pelaksanaan Jaminan Sosial Tenaga Kerja dan Fasilitas Kesejahteraan Pekerja</t>
  </si>
  <si>
    <t>PROGRAM PERENCANAAN DAN PEMBANGUNAN INDUSTRI</t>
  </si>
  <si>
    <t>3.31.02.2.01</t>
  </si>
  <si>
    <t>Penyusunan dan Evaluasi Rencana Pembangunan Industri Kabupaten/Kota</t>
  </si>
  <si>
    <t>3.31.02.2.01.02</t>
  </si>
  <si>
    <t>Koordinasi, Sinkronisasi, dan Pelaksanaan Kebijakan Percepatan Pengembangan, Penyebaran dan Perwilayahan Industri</t>
  </si>
  <si>
    <t>IKM</t>
  </si>
  <si>
    <t>3.31.02.2.01.03</t>
  </si>
  <si>
    <t>Koordinasi, Sinkronisasi, dan pelaksanaan Pembangunan Sumber Daya Industri</t>
  </si>
  <si>
    <t>3.31.02.2.01.04</t>
  </si>
  <si>
    <t>Koordinasi, Sinkronisasi, dan Pelaksanaan Pembangunan Sarana dan Prasarana Industri</t>
  </si>
  <si>
    <t>3.31.02.2.01.05</t>
  </si>
  <si>
    <t>Koordinasi, Sinkronisasi, dan Pelaksanaan Pemberdayaan Industri dan Peran Serta Masyarakat</t>
  </si>
  <si>
    <t>3.31.02.2.01.06</t>
  </si>
  <si>
    <t>Evaluasi terhadap Pelaksanaan Rencana Pembangunan Industri</t>
  </si>
  <si>
    <t>PROGRAM PENGENDALIAN IZIN USAHA INDUSTRI KABUPATEN/KOTA</t>
  </si>
  <si>
    <t>3.31.03.2.01</t>
  </si>
  <si>
    <t>Penerbitan Izin Usaha Industri (IUI), Izin Perluasan Usaha Industri (IPUI), Izin Usaha Kawasan Industri (IUKI) dan Izin Perluasan Kawasan Industri (IPKI) Kewenangan Kabupaten/Kota</t>
  </si>
  <si>
    <t>3.31.03.2.01.01</t>
  </si>
  <si>
    <t>Fasilitasi Pemenuhan Komitmen perolehan IUI, IPUI, IUKI dan IPKI Kewenangan Kabupaten/Kota dalam Sistem Informasi Industri Nasional (SIINas) yang Terintegrasi dengan Sistem Pelayanan Perizinan Berusaha Terintegrasi secara Elektronik</t>
  </si>
  <si>
    <t>3.31.03.2.01.02</t>
  </si>
  <si>
    <t>Koordinasi dan Sinkronisasi Pengawasan Perizinan di Bidang Industri Dalam Lingkup IUI, IPUI, IUKI dan IPKI Kewenangan Kabupaten/ Kota</t>
  </si>
  <si>
    <t>PROGRAM PENGELOLAAN SISTEM INFORMASI INDUSTRI NASIONAL</t>
  </si>
  <si>
    <t>3.31.04.2.01</t>
  </si>
  <si>
    <t>Penyediaan Informasi Industri untuk Informasi Industri untuk IUI, IPUI, IUKI dan IPKI Kewenangan Kabupaten/Kota</t>
  </si>
  <si>
    <t>3.31.04.2.01.01</t>
  </si>
  <si>
    <t>Fasilitasi Pengumpulan, Pengolahan dan Analisis Data Industri, Data Kawasan Industri serta Data Lain Lingkup Kabupaten/Kota melalui Sistem Informasi Industri Nasional (SIINas)</t>
  </si>
  <si>
    <t>industri</t>
  </si>
  <si>
    <t>sentra</t>
  </si>
  <si>
    <t>3.31.04.2.01.02</t>
  </si>
  <si>
    <t>Diseminasi, Publikasi Data Informasi dan Analisa Industri Kabupaten/Kota melalui SIINas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</si>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</sst>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6" fillId="9" borderId="1" xfId="3" applyFont="1" applyFill="1" applyBorder="1" applyAlignment="1">
      <alignment horizontal="right" vertical="center" wrapText="1"/>
    </xf>
    <xf numFmtId="166" fontId="6" fillId="9" borderId="1" xfId="2" applyNumberFormat="1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164" fontId="7" fillId="8" borderId="3" xfId="2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166" fontId="7" fillId="8" borderId="0" xfId="2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9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164" fontId="7" fillId="9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164" fontId="4" fillId="0" borderId="0" xfId="3" applyFont="1" applyAlignment="1">
      <alignment horizontal="right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200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19" sqref="C219"/>
    </sheetView>
  </sheetViews>
  <sheetFormatPr defaultColWidth="9" defaultRowHeight="15" outlineLevelRow="4" outlineLevelCol="1" x14ac:dyDescent="0.2"/>
  <cols>
    <col min="1" max="1" width="24.5" style="48" customWidth="1"/>
    <col min="2" max="2" width="6.25" style="48" hidden="1" customWidth="1"/>
    <col min="3" max="3" width="45" style="48" customWidth="1"/>
    <col min="4" max="4" width="20.75" style="48" hidden="1" customWidth="1" outlineLevel="1"/>
    <col min="5" max="5" width="18.625" style="48" hidden="1" customWidth="1" outlineLevel="1"/>
    <col min="6" max="6" width="49.25" style="48" hidden="1" customWidth="1" outlineLevel="1"/>
    <col min="7" max="7" width="20.25" style="48" hidden="1" customWidth="1" collapsed="1"/>
    <col min="8" max="8" width="11.75" style="48" hidden="1" customWidth="1"/>
    <col min="9" max="9" width="11.25" style="58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9" hidden="1" customWidth="1"/>
    <col min="17" max="17" width="11.25" style="48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8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64" t="s">
        <v>0</v>
      </c>
      <c r="B1" s="64"/>
      <c r="C1" s="64" t="s">
        <v>1</v>
      </c>
      <c r="D1" s="62" t="s">
        <v>2</v>
      </c>
      <c r="E1" s="62" t="s">
        <v>3</v>
      </c>
      <c r="F1" s="62" t="s">
        <v>4</v>
      </c>
      <c r="G1" s="62" t="s">
        <v>5</v>
      </c>
      <c r="H1" s="62" t="s">
        <v>6</v>
      </c>
      <c r="I1" s="62" t="s">
        <v>7</v>
      </c>
      <c r="J1" s="64" t="s">
        <v>8</v>
      </c>
      <c r="K1" s="64"/>
      <c r="L1" s="64"/>
      <c r="M1" s="64"/>
      <c r="N1" s="64"/>
      <c r="O1" s="64"/>
      <c r="P1" s="65" t="s">
        <v>9</v>
      </c>
      <c r="Q1" s="62" t="s">
        <v>10</v>
      </c>
      <c r="R1" s="69" t="s">
        <v>11</v>
      </c>
      <c r="S1" s="70"/>
      <c r="T1" s="70"/>
      <c r="U1" s="70"/>
      <c r="V1" s="70"/>
      <c r="W1" s="71"/>
      <c r="X1" s="62" t="s">
        <v>10</v>
      </c>
      <c r="Y1" s="64" t="s">
        <v>12</v>
      </c>
      <c r="Z1" s="64"/>
      <c r="AA1" s="64"/>
      <c r="AB1" s="64"/>
      <c r="AC1" s="64"/>
      <c r="AD1" s="64"/>
      <c r="AE1" s="72" t="s">
        <v>13</v>
      </c>
      <c r="AF1" s="72"/>
      <c r="AG1" s="72"/>
      <c r="AH1" s="72"/>
      <c r="AI1" s="72"/>
      <c r="AJ1" s="72"/>
      <c r="AK1" s="72"/>
      <c r="AL1" s="72"/>
      <c r="AM1" s="72"/>
      <c r="AN1" s="73" t="s">
        <v>14</v>
      </c>
      <c r="AO1" s="73"/>
      <c r="AP1" s="73"/>
      <c r="AQ1" s="73"/>
      <c r="AR1" s="73"/>
      <c r="AS1" s="73"/>
      <c r="AT1" s="73"/>
      <c r="AU1" s="73"/>
      <c r="AV1" s="73"/>
      <c r="AW1" s="74" t="s">
        <v>15</v>
      </c>
      <c r="AX1" s="74"/>
      <c r="AY1" s="74"/>
      <c r="AZ1" s="74"/>
      <c r="BA1" s="74"/>
      <c r="BB1" s="74"/>
      <c r="BC1" s="74"/>
      <c r="BD1" s="74"/>
      <c r="BE1" s="74"/>
      <c r="BF1" s="67" t="s">
        <v>222</v>
      </c>
      <c r="BG1" s="67"/>
      <c r="BH1" s="67"/>
      <c r="BI1" s="67"/>
      <c r="BJ1" s="67"/>
      <c r="BK1" s="67"/>
      <c r="BL1" s="67"/>
      <c r="BM1" s="67"/>
      <c r="BN1" s="67"/>
      <c r="BO1" s="68" t="s">
        <v>16</v>
      </c>
      <c r="BP1" s="68"/>
      <c r="BQ1" s="68"/>
      <c r="BR1" s="68"/>
      <c r="BS1" s="68"/>
      <c r="BT1" s="68"/>
      <c r="BU1" s="68"/>
      <c r="BV1" s="68"/>
      <c r="BW1" s="68"/>
      <c r="BX1" s="60" t="s">
        <v>221</v>
      </c>
      <c r="BY1" s="60" t="s">
        <v>223</v>
      </c>
      <c r="BZ1" s="60" t="s">
        <v>224</v>
      </c>
    </row>
    <row r="2" spans="1:78" ht="30.6" customHeight="1" thickBot="1" x14ac:dyDescent="0.25">
      <c r="A2" s="64"/>
      <c r="B2" s="64"/>
      <c r="C2" s="64"/>
      <c r="D2" s="63"/>
      <c r="E2" s="63"/>
      <c r="F2" s="63"/>
      <c r="G2" s="63"/>
      <c r="H2" s="63"/>
      <c r="I2" s="63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66"/>
      <c r="Q2" s="63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3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61"/>
      <c r="BY2" s="61"/>
      <c r="BZ2" s="61"/>
    </row>
    <row r="3" spans="1:78" s="45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13" t="s">
        <v>105</v>
      </c>
      <c r="B4" s="14">
        <f t="shared" ref="B4:B200" si="0">LEN(A4)</f>
        <v>20</v>
      </c>
      <c r="C4" s="15" t="s">
        <v>106</v>
      </c>
      <c r="D4" s="17">
        <f>SUM(D5,D39,D76,D106,D124,D130,D138)</f>
        <v>8921881000</v>
      </c>
      <c r="E4" s="17">
        <f>SUM(E5,E39,E76,E106,E124,E130,E138)</f>
        <v>300000000</v>
      </c>
      <c r="F4" s="56"/>
      <c r="G4" s="17">
        <f t="shared" ref="G4:G11" si="1">D4-E4</f>
        <v>8621881000</v>
      </c>
      <c r="H4" s="50"/>
      <c r="I4" s="50"/>
      <c r="J4" s="16">
        <f>SUM(J5,J39,J76,J106,J124,J130,J138)</f>
        <v>8810515000</v>
      </c>
      <c r="K4" s="16">
        <f>SUM(K5,K39,K76,K106,K124,K130,K138)</f>
        <v>0</v>
      </c>
      <c r="L4" s="16">
        <f>SUM(L5,L39,L76,L106,L124,L130,L138)</f>
        <v>0</v>
      </c>
      <c r="M4" s="16">
        <f>SUM(M5,M39,M76,M106,M124,M130,M138)</f>
        <v>0</v>
      </c>
      <c r="N4" s="16">
        <f>SUM(N5,N39,N76,N106,N124,N130,N138)</f>
        <v>219200000</v>
      </c>
      <c r="O4" s="16">
        <f t="shared" ref="O4:O67" si="2">SUM(J4:N4)</f>
        <v>9029715000</v>
      </c>
      <c r="P4" s="18">
        <f t="shared" ref="P4:P11" si="3">O4-D4</f>
        <v>107834000</v>
      </c>
      <c r="Q4" s="50"/>
      <c r="R4" s="16">
        <f t="shared" ref="R4:W4" si="4">SUM(R5,R39,R76,R106,R124,R130,R138)</f>
        <v>15803855500</v>
      </c>
      <c r="S4" s="16">
        <f t="shared" si="4"/>
        <v>0</v>
      </c>
      <c r="T4" s="16">
        <f t="shared" si="4"/>
        <v>0</v>
      </c>
      <c r="U4" s="16">
        <f t="shared" si="4"/>
        <v>0</v>
      </c>
      <c r="V4" s="16">
        <f t="shared" si="4"/>
        <v>169200000</v>
      </c>
      <c r="W4" s="16">
        <f t="shared" si="4"/>
        <v>16183055500</v>
      </c>
      <c r="X4" s="50"/>
      <c r="Y4" s="16">
        <f>SUM(Y5,Y39,Y76,Y106,Y124,Y130,Y138)</f>
        <v>8888095000</v>
      </c>
      <c r="Z4" s="16">
        <f>SUM(Z5,Z39,Z76,Z106,Z124,Z130,Z138)</f>
        <v>0</v>
      </c>
      <c r="AA4" s="16">
        <f>SUM(AA5,AA39,AA76,AA106,AA124,AA130,AA138)</f>
        <v>0</v>
      </c>
      <c r="AB4" s="16">
        <f>SUM(AB5,AB39,AB76,AB106,AB124,AB130,AB138)</f>
        <v>0</v>
      </c>
      <c r="AC4" s="16">
        <f>SUM(AC5,AC39,AC76,AC106,AC124,AC130,AC138)</f>
        <v>0</v>
      </c>
      <c r="AD4" s="16">
        <f t="shared" ref="AD4:AD51" si="5">SUM(Y4:AC4)</f>
        <v>8888095000</v>
      </c>
      <c r="AE4" s="16">
        <f t="shared" ref="AE4:AL4" si="6">SUM(AE5,AE39,AE76,AE106,AE124,AE130,AE138)</f>
        <v>8723047000</v>
      </c>
      <c r="AF4" s="16">
        <f t="shared" si="6"/>
        <v>0</v>
      </c>
      <c r="AG4" s="16">
        <f t="shared" si="6"/>
        <v>0</v>
      </c>
      <c r="AH4" s="16">
        <f t="shared" si="6"/>
        <v>0</v>
      </c>
      <c r="AI4" s="16">
        <f t="shared" si="6"/>
        <v>0</v>
      </c>
      <c r="AJ4" s="16">
        <f t="shared" si="6"/>
        <v>0</v>
      </c>
      <c r="AK4" s="16">
        <f t="shared" si="6"/>
        <v>0</v>
      </c>
      <c r="AL4" s="16">
        <f t="shared" si="6"/>
        <v>75000000</v>
      </c>
      <c r="AM4" s="16">
        <f t="shared" ref="AM4:AM51" si="7">SUM(AE4:AL4)</f>
        <v>8798047000</v>
      </c>
      <c r="AN4" s="16">
        <f t="shared" ref="AN4:AU4" si="8">SUM(AN5,AN39,AN76,AN106,AN124,AN130,AN138)</f>
        <v>8723047000</v>
      </c>
      <c r="AO4" s="16">
        <f t="shared" si="8"/>
        <v>0</v>
      </c>
      <c r="AP4" s="16">
        <f t="shared" si="8"/>
        <v>0</v>
      </c>
      <c r="AQ4" s="16">
        <f t="shared" si="8"/>
        <v>0</v>
      </c>
      <c r="AR4" s="16">
        <f t="shared" si="8"/>
        <v>0</v>
      </c>
      <c r="AS4" s="16">
        <f t="shared" si="8"/>
        <v>0</v>
      </c>
      <c r="AT4" s="16">
        <f t="shared" si="8"/>
        <v>0</v>
      </c>
      <c r="AU4" s="16">
        <f t="shared" si="8"/>
        <v>75000000</v>
      </c>
      <c r="AV4" s="16">
        <f t="shared" ref="AV4:AV51" si="9">SUM(AN4:AU4)</f>
        <v>8798047000</v>
      </c>
      <c r="AW4" s="16">
        <f t="shared" ref="AW4:BD4" si="10">SUM(AW5,AW39,AW76,AW106,AW124,AW130,AW138)</f>
        <v>8740775000</v>
      </c>
      <c r="AX4" s="16">
        <f t="shared" si="10"/>
        <v>0</v>
      </c>
      <c r="AY4" s="16">
        <f t="shared" si="10"/>
        <v>0</v>
      </c>
      <c r="AZ4" s="16">
        <f t="shared" si="10"/>
        <v>0</v>
      </c>
      <c r="BA4" s="16">
        <f t="shared" si="10"/>
        <v>360000000</v>
      </c>
      <c r="BB4" s="16">
        <f t="shared" si="10"/>
        <v>0</v>
      </c>
      <c r="BC4" s="16">
        <f t="shared" si="10"/>
        <v>0</v>
      </c>
      <c r="BD4" s="16">
        <f t="shared" si="10"/>
        <v>40000000</v>
      </c>
      <c r="BE4" s="16">
        <f t="shared" ref="BE4:BE51" si="11">SUM(AW4:BD4)</f>
        <v>9140775000</v>
      </c>
      <c r="BF4" s="16">
        <f t="shared" ref="BF4:BM4" si="12">SUM(BF5,BF39,BF76,BF106,BF124,BF130,BF138)</f>
        <v>8740775000</v>
      </c>
      <c r="BG4" s="16">
        <f t="shared" si="12"/>
        <v>0</v>
      </c>
      <c r="BH4" s="16">
        <f t="shared" si="12"/>
        <v>0</v>
      </c>
      <c r="BI4" s="16">
        <f t="shared" si="12"/>
        <v>0</v>
      </c>
      <c r="BJ4" s="16">
        <f t="shared" si="12"/>
        <v>360000000</v>
      </c>
      <c r="BK4" s="16">
        <f t="shared" si="12"/>
        <v>0</v>
      </c>
      <c r="BL4" s="16">
        <f t="shared" si="12"/>
        <v>0</v>
      </c>
      <c r="BM4" s="16">
        <f t="shared" si="12"/>
        <v>40000000</v>
      </c>
      <c r="BN4" s="16">
        <f t="shared" ref="BN4:BN51" si="13">SUM(BF4:BM4)</f>
        <v>9140775000</v>
      </c>
      <c r="BO4" s="16">
        <f t="shared" ref="BO4:BV4" si="14">SUM(BO5,BO39,BO76,BO106,BO124,BO130,BO138)</f>
        <v>8799406000</v>
      </c>
      <c r="BP4" s="16">
        <f t="shared" si="14"/>
        <v>0</v>
      </c>
      <c r="BQ4" s="16">
        <f t="shared" si="14"/>
        <v>0</v>
      </c>
      <c r="BR4" s="16">
        <f t="shared" si="14"/>
        <v>0</v>
      </c>
      <c r="BS4" s="16">
        <f t="shared" si="14"/>
        <v>1788200000</v>
      </c>
      <c r="BT4" s="16">
        <f t="shared" si="14"/>
        <v>0</v>
      </c>
      <c r="BU4" s="16">
        <f t="shared" si="14"/>
        <v>0</v>
      </c>
      <c r="BV4" s="16">
        <f t="shared" si="14"/>
        <v>40000000</v>
      </c>
      <c r="BW4" s="16">
        <f t="shared" ref="BW4:BW51" si="15">SUM(BO4:BV4)</f>
        <v>10627606000</v>
      </c>
      <c r="BX4" s="16">
        <f t="shared" ref="BX4" si="16">SUM(BX5,BX39,BX76,BX106,BX124,BX130,BX138)</f>
        <v>10627606000</v>
      </c>
      <c r="BY4" s="16">
        <f t="shared" ref="BY4:BY23" si="17">BX4-BW4</f>
        <v>0</v>
      </c>
      <c r="BZ4" s="16"/>
    </row>
    <row r="5" spans="1:78" ht="32.25" outlineLevel="1" thickBot="1" x14ac:dyDescent="0.25">
      <c r="A5" s="19">
        <v>8.8229166666666678E-2</v>
      </c>
      <c r="B5" s="20">
        <f t="shared" si="0"/>
        <v>18</v>
      </c>
      <c r="C5" s="21" t="s">
        <v>107</v>
      </c>
      <c r="D5" s="23">
        <f>SUM(D6,D23,D31,D35)</f>
        <v>1844855000</v>
      </c>
      <c r="E5" s="23">
        <f>SUM(E6,E23,E31,E35)</f>
        <v>50000000</v>
      </c>
      <c r="F5" s="53"/>
      <c r="G5" s="23">
        <f t="shared" si="1"/>
        <v>1794855000</v>
      </c>
      <c r="H5" s="51"/>
      <c r="I5" s="51"/>
      <c r="J5" s="22">
        <f>SUM(J6,J23,J31,J35)</f>
        <v>1299617000</v>
      </c>
      <c r="K5" s="22">
        <f>SUM(K6,K23,K31,K35)</f>
        <v>0</v>
      </c>
      <c r="L5" s="22">
        <f>SUM(L6,L23,L31,L35)</f>
        <v>0</v>
      </c>
      <c r="M5" s="22">
        <f>SUM(M6,M23,M31,M35)</f>
        <v>0</v>
      </c>
      <c r="N5" s="22">
        <f>SUM(N6,N23,N31,N35)</f>
        <v>159200000</v>
      </c>
      <c r="O5" s="22">
        <f t="shared" si="2"/>
        <v>1458817000</v>
      </c>
      <c r="P5" s="24">
        <f t="shared" si="3"/>
        <v>-386038000</v>
      </c>
      <c r="Q5" s="51"/>
      <c r="R5" s="22">
        <f t="shared" ref="R5:W5" si="18">SUM(R6,R23,R31,R35)</f>
        <v>3213098500</v>
      </c>
      <c r="S5" s="22">
        <f t="shared" si="18"/>
        <v>0</v>
      </c>
      <c r="T5" s="22">
        <f t="shared" si="18"/>
        <v>0</v>
      </c>
      <c r="U5" s="22">
        <f t="shared" si="18"/>
        <v>0</v>
      </c>
      <c r="V5" s="22">
        <f t="shared" si="18"/>
        <v>159200000</v>
      </c>
      <c r="W5" s="22">
        <f t="shared" si="18"/>
        <v>3372298500</v>
      </c>
      <c r="X5" s="51"/>
      <c r="Y5" s="22">
        <f>SUM(Y6,Y23,Y31,Y35)</f>
        <v>928738000</v>
      </c>
      <c r="Z5" s="22">
        <f>SUM(Z6,Z23,Z31,Z35)</f>
        <v>0</v>
      </c>
      <c r="AA5" s="22">
        <f>SUM(AA6,AA23,AA31,AA35)</f>
        <v>0</v>
      </c>
      <c r="AB5" s="22">
        <f>SUM(AB6,AB23,AB31,AB35)</f>
        <v>0</v>
      </c>
      <c r="AC5" s="22">
        <f>SUM(AC6,AC23,AC31,AC35)</f>
        <v>0</v>
      </c>
      <c r="AD5" s="22">
        <f t="shared" si="5"/>
        <v>928738000</v>
      </c>
      <c r="AE5" s="22">
        <f t="shared" ref="AE5:AL5" si="19">SUM(AE6,AE23,AE31,AE35)</f>
        <v>928738000</v>
      </c>
      <c r="AF5" s="22">
        <f t="shared" si="19"/>
        <v>0</v>
      </c>
      <c r="AG5" s="22">
        <f t="shared" si="19"/>
        <v>0</v>
      </c>
      <c r="AH5" s="22">
        <f t="shared" si="19"/>
        <v>0</v>
      </c>
      <c r="AI5" s="22">
        <f t="shared" si="19"/>
        <v>0</v>
      </c>
      <c r="AJ5" s="22">
        <f t="shared" si="19"/>
        <v>0</v>
      </c>
      <c r="AK5" s="22">
        <f t="shared" si="19"/>
        <v>0</v>
      </c>
      <c r="AL5" s="22">
        <f t="shared" si="19"/>
        <v>45000000</v>
      </c>
      <c r="AM5" s="22">
        <f t="shared" si="7"/>
        <v>973738000</v>
      </c>
      <c r="AN5" s="22">
        <f t="shared" ref="AN5:AU5" si="20">SUM(AN6,AN23,AN31,AN35)</f>
        <v>928738000</v>
      </c>
      <c r="AO5" s="22">
        <f t="shared" si="20"/>
        <v>0</v>
      </c>
      <c r="AP5" s="22">
        <f t="shared" si="20"/>
        <v>0</v>
      </c>
      <c r="AQ5" s="22">
        <f t="shared" si="20"/>
        <v>0</v>
      </c>
      <c r="AR5" s="22">
        <f t="shared" si="20"/>
        <v>0</v>
      </c>
      <c r="AS5" s="22">
        <f t="shared" si="20"/>
        <v>0</v>
      </c>
      <c r="AT5" s="22">
        <f t="shared" si="20"/>
        <v>0</v>
      </c>
      <c r="AU5" s="22">
        <f t="shared" si="20"/>
        <v>45000000</v>
      </c>
      <c r="AV5" s="22">
        <f t="shared" si="9"/>
        <v>973738000</v>
      </c>
      <c r="AW5" s="22">
        <f t="shared" ref="AW5:BD5" si="21">SUM(AW6,AW23,AW31,AW35)</f>
        <v>781350000</v>
      </c>
      <c r="AX5" s="22">
        <f t="shared" si="21"/>
        <v>0</v>
      </c>
      <c r="AY5" s="22">
        <f t="shared" si="21"/>
        <v>0</v>
      </c>
      <c r="AZ5" s="22">
        <f t="shared" si="21"/>
        <v>0</v>
      </c>
      <c r="BA5" s="22">
        <f t="shared" si="21"/>
        <v>360000000</v>
      </c>
      <c r="BB5" s="22">
        <f t="shared" si="21"/>
        <v>0</v>
      </c>
      <c r="BC5" s="22">
        <f t="shared" si="21"/>
        <v>0</v>
      </c>
      <c r="BD5" s="22">
        <f t="shared" si="21"/>
        <v>0</v>
      </c>
      <c r="BE5" s="22">
        <f t="shared" si="11"/>
        <v>1141350000</v>
      </c>
      <c r="BF5" s="22">
        <f t="shared" ref="BF5:BM5" si="22">SUM(BF6,BF23,BF31,BF35)</f>
        <v>781350000</v>
      </c>
      <c r="BG5" s="22">
        <f t="shared" si="22"/>
        <v>0</v>
      </c>
      <c r="BH5" s="22">
        <f t="shared" si="22"/>
        <v>0</v>
      </c>
      <c r="BI5" s="22">
        <f t="shared" si="22"/>
        <v>0</v>
      </c>
      <c r="BJ5" s="22">
        <f t="shared" si="22"/>
        <v>360000000</v>
      </c>
      <c r="BK5" s="22">
        <f t="shared" si="22"/>
        <v>0</v>
      </c>
      <c r="BL5" s="22">
        <f t="shared" si="22"/>
        <v>0</v>
      </c>
      <c r="BM5" s="22">
        <f t="shared" si="22"/>
        <v>0</v>
      </c>
      <c r="BN5" s="22">
        <f t="shared" si="13"/>
        <v>1141350000</v>
      </c>
      <c r="BO5" s="22">
        <f t="shared" ref="BO5:BV5" si="23">SUM(BO6,BO23,BO31,BO35)</f>
        <v>579981000</v>
      </c>
      <c r="BP5" s="22">
        <f t="shared" si="23"/>
        <v>0</v>
      </c>
      <c r="BQ5" s="22">
        <f t="shared" si="23"/>
        <v>0</v>
      </c>
      <c r="BR5" s="22">
        <f t="shared" si="23"/>
        <v>0</v>
      </c>
      <c r="BS5" s="22">
        <f t="shared" si="23"/>
        <v>1788200000</v>
      </c>
      <c r="BT5" s="22">
        <f t="shared" si="23"/>
        <v>0</v>
      </c>
      <c r="BU5" s="22">
        <f t="shared" si="23"/>
        <v>0</v>
      </c>
      <c r="BV5" s="22">
        <f t="shared" si="23"/>
        <v>0</v>
      </c>
      <c r="BW5" s="22">
        <f t="shared" si="15"/>
        <v>2368181000</v>
      </c>
      <c r="BX5" s="22">
        <f t="shared" ref="BX5" si="24">SUM(BX6,BX23,BX31,BX35)</f>
        <v>2368181000</v>
      </c>
      <c r="BY5" s="22">
        <f t="shared" si="17"/>
        <v>0</v>
      </c>
      <c r="BZ5" s="22"/>
    </row>
    <row r="6" spans="1:78" ht="32.25" outlineLevel="2" thickBot="1" x14ac:dyDescent="0.25">
      <c r="A6" s="25" t="s">
        <v>108</v>
      </c>
      <c r="B6" s="26">
        <f t="shared" si="0"/>
        <v>12</v>
      </c>
      <c r="C6" s="46" t="s">
        <v>109</v>
      </c>
      <c r="D6" s="28">
        <f>SUM(D7,D16,D20)</f>
        <v>1557561000</v>
      </c>
      <c r="E6" s="28">
        <f>SUM(E7,E16,E20)</f>
        <v>50000000</v>
      </c>
      <c r="F6" s="54"/>
      <c r="G6" s="28">
        <f t="shared" si="1"/>
        <v>1507561000</v>
      </c>
      <c r="H6" s="52"/>
      <c r="I6" s="52"/>
      <c r="J6" s="27">
        <f>SUM(J7,J16,J20)</f>
        <v>1005927000</v>
      </c>
      <c r="K6" s="27">
        <f>SUM(K7,K16,K20)</f>
        <v>0</v>
      </c>
      <c r="L6" s="27">
        <f>SUM(L7,L16,L20)</f>
        <v>0</v>
      </c>
      <c r="M6" s="27">
        <f>SUM(M7,M16,M20)</f>
        <v>0</v>
      </c>
      <c r="N6" s="27">
        <f>SUM(N7,N16,N20)</f>
        <v>159200000</v>
      </c>
      <c r="O6" s="27">
        <f t="shared" si="2"/>
        <v>1165127000</v>
      </c>
      <c r="P6" s="29">
        <f t="shared" si="3"/>
        <v>-392434000</v>
      </c>
      <c r="Q6" s="52"/>
      <c r="R6" s="27">
        <f t="shared" ref="R6:W6" si="25">SUM(R7,R16,R20)</f>
        <v>2883320000</v>
      </c>
      <c r="S6" s="27">
        <f t="shared" si="25"/>
        <v>0</v>
      </c>
      <c r="T6" s="27">
        <f t="shared" si="25"/>
        <v>0</v>
      </c>
      <c r="U6" s="27">
        <f t="shared" si="25"/>
        <v>0</v>
      </c>
      <c r="V6" s="27">
        <f t="shared" si="25"/>
        <v>159200000</v>
      </c>
      <c r="W6" s="27">
        <f t="shared" si="25"/>
        <v>3042520000</v>
      </c>
      <c r="X6" s="52"/>
      <c r="Y6" s="27">
        <f>SUM(Y7,Y16,Y20)</f>
        <v>755440000</v>
      </c>
      <c r="Z6" s="27">
        <f>SUM(Z7,Z16,Z20)</f>
        <v>0</v>
      </c>
      <c r="AA6" s="27">
        <f>SUM(AA7,AA16,AA20)</f>
        <v>0</v>
      </c>
      <c r="AB6" s="27">
        <f>SUM(AB7,AB16,AB20)</f>
        <v>0</v>
      </c>
      <c r="AC6" s="27">
        <f>SUM(AC7,AC16,AC20)</f>
        <v>0</v>
      </c>
      <c r="AD6" s="27">
        <f t="shared" si="5"/>
        <v>755440000</v>
      </c>
      <c r="AE6" s="27">
        <f t="shared" ref="AE6:AL6" si="26">SUM(AE7,AE16,AE20)</f>
        <v>755440000</v>
      </c>
      <c r="AF6" s="27">
        <f t="shared" si="26"/>
        <v>0</v>
      </c>
      <c r="AG6" s="27">
        <f t="shared" si="26"/>
        <v>0</v>
      </c>
      <c r="AH6" s="27">
        <f t="shared" si="26"/>
        <v>0</v>
      </c>
      <c r="AI6" s="27">
        <f t="shared" si="26"/>
        <v>0</v>
      </c>
      <c r="AJ6" s="27">
        <f t="shared" si="26"/>
        <v>0</v>
      </c>
      <c r="AK6" s="27">
        <f t="shared" si="26"/>
        <v>0</v>
      </c>
      <c r="AL6" s="27">
        <f t="shared" si="26"/>
        <v>45000000</v>
      </c>
      <c r="AM6" s="27">
        <f t="shared" si="7"/>
        <v>800440000</v>
      </c>
      <c r="AN6" s="27">
        <f t="shared" ref="AN6:AU6" si="27">SUM(AN7,AN16,AN20)</f>
        <v>755440000</v>
      </c>
      <c r="AO6" s="27">
        <f t="shared" si="27"/>
        <v>0</v>
      </c>
      <c r="AP6" s="27">
        <f t="shared" si="27"/>
        <v>0</v>
      </c>
      <c r="AQ6" s="27">
        <f t="shared" si="27"/>
        <v>0</v>
      </c>
      <c r="AR6" s="27">
        <f t="shared" si="27"/>
        <v>0</v>
      </c>
      <c r="AS6" s="27">
        <f t="shared" si="27"/>
        <v>0</v>
      </c>
      <c r="AT6" s="27">
        <f t="shared" si="27"/>
        <v>0</v>
      </c>
      <c r="AU6" s="27">
        <f t="shared" si="27"/>
        <v>45000000</v>
      </c>
      <c r="AV6" s="27">
        <f t="shared" si="9"/>
        <v>800440000</v>
      </c>
      <c r="AW6" s="27">
        <f t="shared" ref="AW6:BD6" si="28">SUM(AW7,AW16,AW20)</f>
        <v>605820000</v>
      </c>
      <c r="AX6" s="27">
        <f t="shared" si="28"/>
        <v>0</v>
      </c>
      <c r="AY6" s="27">
        <f t="shared" si="28"/>
        <v>0</v>
      </c>
      <c r="AZ6" s="27">
        <f t="shared" si="28"/>
        <v>0</v>
      </c>
      <c r="BA6" s="27">
        <f t="shared" si="28"/>
        <v>360000000</v>
      </c>
      <c r="BB6" s="27">
        <f t="shared" si="28"/>
        <v>0</v>
      </c>
      <c r="BC6" s="27">
        <f t="shared" si="28"/>
        <v>0</v>
      </c>
      <c r="BD6" s="27">
        <f t="shared" si="28"/>
        <v>0</v>
      </c>
      <c r="BE6" s="27">
        <f t="shared" si="11"/>
        <v>965820000</v>
      </c>
      <c r="BF6" s="27">
        <f t="shared" ref="BF6:BM6" si="29">SUM(BF7,BF16,BF20)</f>
        <v>605820000</v>
      </c>
      <c r="BG6" s="27">
        <f t="shared" si="29"/>
        <v>0</v>
      </c>
      <c r="BH6" s="27">
        <f t="shared" si="29"/>
        <v>0</v>
      </c>
      <c r="BI6" s="27">
        <f t="shared" si="29"/>
        <v>0</v>
      </c>
      <c r="BJ6" s="27">
        <f t="shared" si="29"/>
        <v>360000000</v>
      </c>
      <c r="BK6" s="27">
        <f t="shared" si="29"/>
        <v>0</v>
      </c>
      <c r="BL6" s="27">
        <f t="shared" si="29"/>
        <v>0</v>
      </c>
      <c r="BM6" s="27">
        <f t="shared" si="29"/>
        <v>0</v>
      </c>
      <c r="BN6" s="27">
        <f t="shared" si="13"/>
        <v>965820000</v>
      </c>
      <c r="BO6" s="27">
        <f t="shared" ref="BO6:BV6" si="30">SUM(BO7,BO16,BO20)</f>
        <v>404451000</v>
      </c>
      <c r="BP6" s="27">
        <f t="shared" si="30"/>
        <v>0</v>
      </c>
      <c r="BQ6" s="27">
        <f t="shared" si="30"/>
        <v>0</v>
      </c>
      <c r="BR6" s="27">
        <f t="shared" si="30"/>
        <v>0</v>
      </c>
      <c r="BS6" s="27">
        <f t="shared" si="30"/>
        <v>1788200000</v>
      </c>
      <c r="BT6" s="27">
        <f t="shared" si="30"/>
        <v>0</v>
      </c>
      <c r="BU6" s="27">
        <f t="shared" si="30"/>
        <v>0</v>
      </c>
      <c r="BV6" s="27">
        <f t="shared" si="30"/>
        <v>0</v>
      </c>
      <c r="BW6" s="27">
        <f t="shared" si="15"/>
        <v>2192651000</v>
      </c>
      <c r="BX6" s="27">
        <f t="shared" ref="BX6" si="31">SUM(BX7,BX16,BX20)</f>
        <v>2192651000</v>
      </c>
      <c r="BY6" s="27">
        <f t="shared" si="17"/>
        <v>0</v>
      </c>
      <c r="BZ6" s="27"/>
    </row>
    <row r="7" spans="1:78" ht="48" outlineLevel="3" collapsed="1" thickBot="1" x14ac:dyDescent="0.25">
      <c r="A7" s="30" t="s">
        <v>110</v>
      </c>
      <c r="B7" s="31">
        <f t="shared" si="0"/>
        <v>15</v>
      </c>
      <c r="C7" s="32" t="s">
        <v>111</v>
      </c>
      <c r="D7" s="34">
        <v>1135701000</v>
      </c>
      <c r="E7" s="34">
        <v>50000000</v>
      </c>
      <c r="F7" s="57" t="s">
        <v>112</v>
      </c>
      <c r="G7" s="34">
        <f t="shared" si="1"/>
        <v>1085701000</v>
      </c>
      <c r="H7" s="33"/>
      <c r="I7" s="33"/>
      <c r="J7" s="35">
        <f>SUM(J8:J15)</f>
        <v>584067000</v>
      </c>
      <c r="K7" s="35">
        <f>SUM(K8:K15)</f>
        <v>0</v>
      </c>
      <c r="L7" s="35">
        <f>SUM(L8:L15)</f>
        <v>0</v>
      </c>
      <c r="M7" s="35">
        <f>SUM(M8:M15)</f>
        <v>0</v>
      </c>
      <c r="N7" s="35">
        <f>SUM(N8:N15)</f>
        <v>159200000</v>
      </c>
      <c r="O7" s="35">
        <f t="shared" si="2"/>
        <v>743267000</v>
      </c>
      <c r="P7" s="36">
        <f t="shared" si="3"/>
        <v>-392434000</v>
      </c>
      <c r="Q7" s="33"/>
      <c r="R7" s="35">
        <f>SUM(R8:R15)</f>
        <v>1079520000</v>
      </c>
      <c r="S7" s="35">
        <f>SUM(S8:S15)</f>
        <v>0</v>
      </c>
      <c r="T7" s="35">
        <f>SUM(T8:T15)</f>
        <v>0</v>
      </c>
      <c r="U7" s="35">
        <f>SUM(U8:U15)</f>
        <v>0</v>
      </c>
      <c r="V7" s="35">
        <f>SUM(V8:V15)</f>
        <v>159200000</v>
      </c>
      <c r="W7" s="35">
        <f t="shared" ref="W7:W72" si="32">SUM(R7:V7)</f>
        <v>1238720000</v>
      </c>
      <c r="X7" s="33"/>
      <c r="Y7" s="35">
        <v>584953000</v>
      </c>
      <c r="Z7" s="35">
        <f>SUM(Z8:Z15)</f>
        <v>0</v>
      </c>
      <c r="AA7" s="35">
        <f>SUM(AA8:AA15)</f>
        <v>0</v>
      </c>
      <c r="AB7" s="35">
        <f>SUM(AB8:AB15)</f>
        <v>0</v>
      </c>
      <c r="AC7" s="35">
        <v>0</v>
      </c>
      <c r="AD7" s="35">
        <f t="shared" si="5"/>
        <v>584953000</v>
      </c>
      <c r="AE7" s="35">
        <v>584953000</v>
      </c>
      <c r="AF7" s="35">
        <f>SUM(AF8:AF15)</f>
        <v>0</v>
      </c>
      <c r="AG7" s="35">
        <f>SUM(AG8:AG15)</f>
        <v>0</v>
      </c>
      <c r="AH7" s="35">
        <f>SUM(AH8:AH15)</f>
        <v>0</v>
      </c>
      <c r="AI7" s="35">
        <v>0</v>
      </c>
      <c r="AJ7" s="35">
        <v>0</v>
      </c>
      <c r="AK7" s="35">
        <v>0</v>
      </c>
      <c r="AL7" s="35">
        <f>45000000</f>
        <v>45000000</v>
      </c>
      <c r="AM7" s="35">
        <f t="shared" si="7"/>
        <v>629953000</v>
      </c>
      <c r="AN7" s="35">
        <v>584953000</v>
      </c>
      <c r="AO7" s="35">
        <f>SUM(AO8:AO15)</f>
        <v>0</v>
      </c>
      <c r="AP7" s="35">
        <f>SUM(AP8:AP15)</f>
        <v>0</v>
      </c>
      <c r="AQ7" s="35">
        <f>SUM(AQ8:AQ15)</f>
        <v>0</v>
      </c>
      <c r="AR7" s="35">
        <v>0</v>
      </c>
      <c r="AS7" s="35">
        <v>0</v>
      </c>
      <c r="AT7" s="35">
        <v>0</v>
      </c>
      <c r="AU7" s="35">
        <f>45000000</f>
        <v>45000000</v>
      </c>
      <c r="AV7" s="35">
        <f t="shared" si="9"/>
        <v>629953000</v>
      </c>
      <c r="AW7" s="35">
        <f>584953000+10380000-BA7+200000000</f>
        <v>435333000</v>
      </c>
      <c r="AX7" s="35">
        <f>SUM(AX8:AX15)</f>
        <v>0</v>
      </c>
      <c r="AY7" s="35">
        <f>SUM(AY8:AY15)</f>
        <v>0</v>
      </c>
      <c r="AZ7" s="35">
        <f>SUM(AZ8:AZ15)</f>
        <v>0</v>
      </c>
      <c r="BA7" s="35">
        <v>360000000</v>
      </c>
      <c r="BB7" s="35">
        <v>0</v>
      </c>
      <c r="BC7" s="35">
        <v>0</v>
      </c>
      <c r="BD7" s="35">
        <f>45000000-25000000-20000000</f>
        <v>0</v>
      </c>
      <c r="BE7" s="35">
        <f t="shared" si="11"/>
        <v>795333000</v>
      </c>
      <c r="BF7" s="35">
        <f>584953000+10380000-BJ7+200000000</f>
        <v>435333000</v>
      </c>
      <c r="BG7" s="35">
        <f>SUM(BG8:BG15)</f>
        <v>0</v>
      </c>
      <c r="BH7" s="35">
        <f>SUM(BH8:BH15)</f>
        <v>0</v>
      </c>
      <c r="BI7" s="35">
        <f>SUM(BI8:BI15)</f>
        <v>0</v>
      </c>
      <c r="BJ7" s="35">
        <v>360000000</v>
      </c>
      <c r="BK7" s="35">
        <v>0</v>
      </c>
      <c r="BL7" s="35">
        <v>0</v>
      </c>
      <c r="BM7" s="35">
        <f>45000000-25000000-20000000</f>
        <v>0</v>
      </c>
      <c r="BN7" s="35">
        <f t="shared" si="13"/>
        <v>795333000</v>
      </c>
      <c r="BO7" s="35">
        <f>584953000+10380000-360000000+200000000-201369000</f>
        <v>233964000</v>
      </c>
      <c r="BP7" s="35">
        <f>SUM(BP8:BP15)</f>
        <v>0</v>
      </c>
      <c r="BQ7" s="35">
        <f>SUM(BQ8:BQ15)</f>
        <v>0</v>
      </c>
      <c r="BR7" s="35">
        <f>SUM(BR8:BR15)</f>
        <v>0</v>
      </c>
      <c r="BS7" s="35">
        <f>360000000+1428200000</f>
        <v>1788200000</v>
      </c>
      <c r="BT7" s="35">
        <v>0</v>
      </c>
      <c r="BU7" s="35">
        <v>0</v>
      </c>
      <c r="BV7" s="35">
        <f>45000000-25000000-20000000</f>
        <v>0</v>
      </c>
      <c r="BW7" s="35">
        <f>SUM(BO7:BV7)</f>
        <v>2022164000</v>
      </c>
      <c r="BX7" s="35">
        <f>BW7</f>
        <v>2022164000</v>
      </c>
      <c r="BY7" s="35">
        <f t="shared" si="17"/>
        <v>0</v>
      </c>
      <c r="BZ7" s="35"/>
    </row>
    <row r="8" spans="1:78" ht="15.75" hidden="1" outlineLevel="4" thickBot="1" x14ac:dyDescent="0.25">
      <c r="A8" s="37"/>
      <c r="B8" s="38">
        <f t="shared" si="0"/>
        <v>0</v>
      </c>
      <c r="C8" s="39"/>
      <c r="D8" s="41"/>
      <c r="E8" s="41"/>
      <c r="F8" s="41"/>
      <c r="G8" s="41">
        <f t="shared" si="1"/>
        <v>0</v>
      </c>
      <c r="H8" s="40" t="s">
        <v>28</v>
      </c>
      <c r="I8" s="40">
        <v>112</v>
      </c>
      <c r="J8" s="42">
        <v>478347000</v>
      </c>
      <c r="K8" s="42"/>
      <c r="L8" s="42"/>
      <c r="M8" s="42"/>
      <c r="N8" s="42"/>
      <c r="O8" s="42">
        <f t="shared" si="2"/>
        <v>478347000</v>
      </c>
      <c r="P8" s="43">
        <f t="shared" si="3"/>
        <v>478347000</v>
      </c>
      <c r="Q8" s="40">
        <v>0</v>
      </c>
      <c r="R8" s="42">
        <v>0</v>
      </c>
      <c r="S8" s="42"/>
      <c r="T8" s="42"/>
      <c r="U8" s="42"/>
      <c r="V8" s="42"/>
      <c r="W8" s="42">
        <f t="shared" si="32"/>
        <v>0</v>
      </c>
      <c r="X8" s="40">
        <v>0</v>
      </c>
      <c r="Y8" s="42">
        <v>0</v>
      </c>
      <c r="Z8" s="42"/>
      <c r="AA8" s="42"/>
      <c r="AB8" s="42"/>
      <c r="AC8" s="42"/>
      <c r="AD8" s="42">
        <f t="shared" si="5"/>
        <v>0</v>
      </c>
      <c r="AE8" s="42">
        <v>0</v>
      </c>
      <c r="AF8" s="42"/>
      <c r="AG8" s="42"/>
      <c r="AH8" s="42"/>
      <c r="AI8" s="42"/>
      <c r="AJ8" s="42"/>
      <c r="AK8" s="42"/>
      <c r="AL8" s="42"/>
      <c r="AM8" s="42">
        <f t="shared" si="7"/>
        <v>0</v>
      </c>
      <c r="AN8" s="42">
        <v>0</v>
      </c>
      <c r="AO8" s="42"/>
      <c r="AP8" s="42"/>
      <c r="AQ8" s="42"/>
      <c r="AR8" s="42"/>
      <c r="AS8" s="42"/>
      <c r="AT8" s="42"/>
      <c r="AU8" s="42"/>
      <c r="AV8" s="42">
        <f t="shared" si="9"/>
        <v>0</v>
      </c>
      <c r="AW8" s="42">
        <v>0</v>
      </c>
      <c r="AX8" s="42"/>
      <c r="AY8" s="42"/>
      <c r="AZ8" s="42"/>
      <c r="BA8" s="42"/>
      <c r="BB8" s="42"/>
      <c r="BC8" s="42"/>
      <c r="BD8" s="42"/>
      <c r="BE8" s="42">
        <f t="shared" si="11"/>
        <v>0</v>
      </c>
      <c r="BF8" s="42">
        <v>0</v>
      </c>
      <c r="BG8" s="42"/>
      <c r="BH8" s="42"/>
      <c r="BI8" s="42"/>
      <c r="BJ8" s="42"/>
      <c r="BK8" s="42"/>
      <c r="BL8" s="42"/>
      <c r="BM8" s="42"/>
      <c r="BN8" s="42">
        <f t="shared" si="13"/>
        <v>0</v>
      </c>
      <c r="BO8" s="42">
        <v>0</v>
      </c>
      <c r="BP8" s="42"/>
      <c r="BQ8" s="42"/>
      <c r="BR8" s="42"/>
      <c r="BS8" s="42"/>
      <c r="BT8" s="42"/>
      <c r="BU8" s="42"/>
      <c r="BV8" s="42"/>
      <c r="BW8" s="42">
        <f t="shared" si="15"/>
        <v>0</v>
      </c>
      <c r="BX8" s="42"/>
      <c r="BY8" s="42">
        <f t="shared" si="17"/>
        <v>0</v>
      </c>
      <c r="BZ8" s="42"/>
    </row>
    <row r="9" spans="1:78" ht="15.75" hidden="1" outlineLevel="4" thickBot="1" x14ac:dyDescent="0.25">
      <c r="A9" s="37"/>
      <c r="B9" s="38"/>
      <c r="C9" s="39"/>
      <c r="D9" s="41"/>
      <c r="E9" s="41"/>
      <c r="F9" s="41"/>
      <c r="G9" s="41">
        <f t="shared" si="1"/>
        <v>0</v>
      </c>
      <c r="H9" s="40" t="s">
        <v>54</v>
      </c>
      <c r="I9" s="40">
        <v>1</v>
      </c>
      <c r="J9" s="42"/>
      <c r="K9" s="42"/>
      <c r="L9" s="42"/>
      <c r="M9" s="42"/>
      <c r="N9" s="42">
        <v>159200000</v>
      </c>
      <c r="O9" s="42">
        <f t="shared" si="2"/>
        <v>159200000</v>
      </c>
      <c r="P9" s="43">
        <f t="shared" si="3"/>
        <v>159200000</v>
      </c>
      <c r="Q9" s="40">
        <v>1</v>
      </c>
      <c r="R9" s="42"/>
      <c r="S9" s="42"/>
      <c r="T9" s="42"/>
      <c r="U9" s="42"/>
      <c r="V9" s="42">
        <v>159200000</v>
      </c>
      <c r="W9" s="42">
        <f t="shared" si="32"/>
        <v>159200000</v>
      </c>
      <c r="X9" s="40">
        <v>1</v>
      </c>
      <c r="Y9" s="42">
        <v>0</v>
      </c>
      <c r="Z9" s="42"/>
      <c r="AA9" s="42"/>
      <c r="AB9" s="42"/>
      <c r="AC9" s="42">
        <v>159200000</v>
      </c>
      <c r="AD9" s="42">
        <f t="shared" si="5"/>
        <v>159200000</v>
      </c>
      <c r="AE9" s="42">
        <v>0</v>
      </c>
      <c r="AF9" s="42"/>
      <c r="AG9" s="42"/>
      <c r="AH9" s="42"/>
      <c r="AI9" s="42">
        <v>159200000</v>
      </c>
      <c r="AJ9" s="42"/>
      <c r="AK9" s="42"/>
      <c r="AL9" s="42"/>
      <c r="AM9" s="42">
        <f t="shared" si="7"/>
        <v>159200000</v>
      </c>
      <c r="AN9" s="42">
        <v>0</v>
      </c>
      <c r="AO9" s="42"/>
      <c r="AP9" s="42"/>
      <c r="AQ9" s="42"/>
      <c r="AR9" s="42">
        <v>159200000</v>
      </c>
      <c r="AS9" s="42"/>
      <c r="AT9" s="42"/>
      <c r="AU9" s="42"/>
      <c r="AV9" s="42">
        <f t="shared" si="9"/>
        <v>159200000</v>
      </c>
      <c r="AW9" s="42">
        <v>0</v>
      </c>
      <c r="AX9" s="42"/>
      <c r="AY9" s="42"/>
      <c r="AZ9" s="42"/>
      <c r="BA9" s="42"/>
      <c r="BB9" s="42"/>
      <c r="BC9" s="42"/>
      <c r="BD9" s="42"/>
      <c r="BE9" s="42">
        <f t="shared" si="11"/>
        <v>0</v>
      </c>
      <c r="BF9" s="42">
        <v>0</v>
      </c>
      <c r="BG9" s="42"/>
      <c r="BH9" s="42"/>
      <c r="BI9" s="42"/>
      <c r="BJ9" s="42"/>
      <c r="BK9" s="42"/>
      <c r="BL9" s="42"/>
      <c r="BM9" s="42"/>
      <c r="BN9" s="42">
        <f t="shared" si="13"/>
        <v>0</v>
      </c>
      <c r="BO9" s="42">
        <v>0</v>
      </c>
      <c r="BP9" s="42"/>
      <c r="BQ9" s="42"/>
      <c r="BR9" s="42"/>
      <c r="BS9" s="42"/>
      <c r="BT9" s="42"/>
      <c r="BU9" s="42"/>
      <c r="BV9" s="42"/>
      <c r="BW9" s="42">
        <f t="shared" si="15"/>
        <v>0</v>
      </c>
      <c r="BX9" s="42"/>
      <c r="BY9" s="42">
        <f t="shared" si="17"/>
        <v>0</v>
      </c>
      <c r="BZ9" s="42"/>
    </row>
    <row r="10" spans="1:78" ht="15.75" hidden="1" outlineLevel="4" thickBot="1" x14ac:dyDescent="0.25">
      <c r="A10" s="37"/>
      <c r="B10" s="38">
        <f t="shared" si="0"/>
        <v>0</v>
      </c>
      <c r="C10" s="39"/>
      <c r="D10" s="41"/>
      <c r="E10" s="41"/>
      <c r="F10" s="41"/>
      <c r="G10" s="41">
        <f t="shared" si="1"/>
        <v>0</v>
      </c>
      <c r="H10" s="40" t="s">
        <v>100</v>
      </c>
      <c r="I10" s="40">
        <v>12</v>
      </c>
      <c r="J10" s="42">
        <v>105720000</v>
      </c>
      <c r="K10" s="42"/>
      <c r="L10" s="42"/>
      <c r="M10" s="42"/>
      <c r="N10" s="42"/>
      <c r="O10" s="42">
        <f t="shared" si="2"/>
        <v>105720000</v>
      </c>
      <c r="P10" s="43">
        <f t="shared" si="3"/>
        <v>105720000</v>
      </c>
      <c r="Q10" s="40">
        <v>16</v>
      </c>
      <c r="R10" s="42">
        <v>105720000</v>
      </c>
      <c r="S10" s="42"/>
      <c r="T10" s="42"/>
      <c r="U10" s="42"/>
      <c r="V10" s="42"/>
      <c r="W10" s="42">
        <f t="shared" si="32"/>
        <v>105720000</v>
      </c>
      <c r="X10" s="40">
        <v>16</v>
      </c>
      <c r="Y10" s="42">
        <v>0</v>
      </c>
      <c r="Z10" s="42"/>
      <c r="AA10" s="42"/>
      <c r="AB10" s="42"/>
      <c r="AC10" s="42"/>
      <c r="AD10" s="42">
        <f t="shared" si="5"/>
        <v>0</v>
      </c>
      <c r="AE10" s="42">
        <v>0</v>
      </c>
      <c r="AF10" s="42"/>
      <c r="AG10" s="42"/>
      <c r="AH10" s="42"/>
      <c r="AI10" s="42"/>
      <c r="AJ10" s="42"/>
      <c r="AK10" s="42"/>
      <c r="AL10" s="42"/>
      <c r="AM10" s="42">
        <f t="shared" si="7"/>
        <v>0</v>
      </c>
      <c r="AN10" s="42">
        <v>0</v>
      </c>
      <c r="AO10" s="42"/>
      <c r="AP10" s="42"/>
      <c r="AQ10" s="42"/>
      <c r="AR10" s="42"/>
      <c r="AS10" s="42"/>
      <c r="AT10" s="42"/>
      <c r="AU10" s="42"/>
      <c r="AV10" s="42">
        <f t="shared" si="9"/>
        <v>0</v>
      </c>
      <c r="AW10" s="42">
        <v>0</v>
      </c>
      <c r="AX10" s="42"/>
      <c r="AY10" s="42"/>
      <c r="AZ10" s="42"/>
      <c r="BA10" s="42"/>
      <c r="BB10" s="42"/>
      <c r="BC10" s="42"/>
      <c r="BD10" s="42"/>
      <c r="BE10" s="42">
        <f t="shared" si="11"/>
        <v>0</v>
      </c>
      <c r="BF10" s="42">
        <v>0</v>
      </c>
      <c r="BG10" s="42"/>
      <c r="BH10" s="42"/>
      <c r="BI10" s="42"/>
      <c r="BJ10" s="42"/>
      <c r="BK10" s="42"/>
      <c r="BL10" s="42"/>
      <c r="BM10" s="42"/>
      <c r="BN10" s="42">
        <f t="shared" si="13"/>
        <v>0</v>
      </c>
      <c r="BO10" s="42">
        <v>0</v>
      </c>
      <c r="BP10" s="42"/>
      <c r="BQ10" s="42"/>
      <c r="BR10" s="42"/>
      <c r="BS10" s="42"/>
      <c r="BT10" s="42"/>
      <c r="BU10" s="42"/>
      <c r="BV10" s="42"/>
      <c r="BW10" s="42">
        <f t="shared" si="15"/>
        <v>0</v>
      </c>
      <c r="BX10" s="42"/>
      <c r="BY10" s="42">
        <f t="shared" si="17"/>
        <v>0</v>
      </c>
      <c r="BZ10" s="42"/>
    </row>
    <row r="11" spans="1:78" s="45" customFormat="1" ht="15.75" hidden="1" outlineLevel="4" thickBot="1" x14ac:dyDescent="0.25">
      <c r="A11" s="37"/>
      <c r="B11" s="38">
        <f t="shared" si="0"/>
        <v>0</v>
      </c>
      <c r="C11" s="39"/>
      <c r="D11" s="41"/>
      <c r="E11" s="41"/>
      <c r="F11" s="41"/>
      <c r="G11" s="41">
        <f t="shared" si="1"/>
        <v>0</v>
      </c>
      <c r="H11" s="40" t="s">
        <v>89</v>
      </c>
      <c r="I11" s="40">
        <v>0</v>
      </c>
      <c r="J11" s="42">
        <v>0</v>
      </c>
      <c r="K11" s="42"/>
      <c r="L11" s="42"/>
      <c r="M11" s="42"/>
      <c r="N11" s="42"/>
      <c r="O11" s="42">
        <f t="shared" si="2"/>
        <v>0</v>
      </c>
      <c r="P11" s="43">
        <f t="shared" si="3"/>
        <v>0</v>
      </c>
      <c r="Q11" s="40">
        <v>0</v>
      </c>
      <c r="R11" s="42">
        <v>0</v>
      </c>
      <c r="S11" s="42"/>
      <c r="T11" s="42"/>
      <c r="U11" s="42"/>
      <c r="V11" s="42"/>
      <c r="W11" s="42">
        <f t="shared" si="32"/>
        <v>0</v>
      </c>
      <c r="X11" s="40">
        <v>0</v>
      </c>
      <c r="Y11" s="42">
        <v>0</v>
      </c>
      <c r="Z11" s="42"/>
      <c r="AA11" s="42"/>
      <c r="AB11" s="42"/>
      <c r="AC11" s="42"/>
      <c r="AD11" s="42">
        <f t="shared" si="5"/>
        <v>0</v>
      </c>
      <c r="AE11" s="42">
        <v>0</v>
      </c>
      <c r="AF11" s="42"/>
      <c r="AG11" s="42"/>
      <c r="AH11" s="42"/>
      <c r="AI11" s="42"/>
      <c r="AJ11" s="42"/>
      <c r="AK11" s="42"/>
      <c r="AL11" s="42"/>
      <c r="AM11" s="42">
        <f t="shared" si="7"/>
        <v>0</v>
      </c>
      <c r="AN11" s="42">
        <v>0</v>
      </c>
      <c r="AO11" s="42"/>
      <c r="AP11" s="42"/>
      <c r="AQ11" s="42"/>
      <c r="AR11" s="42"/>
      <c r="AS11" s="42"/>
      <c r="AT11" s="42"/>
      <c r="AU11" s="42"/>
      <c r="AV11" s="42">
        <f t="shared" si="9"/>
        <v>0</v>
      </c>
      <c r="AW11" s="42">
        <v>0</v>
      </c>
      <c r="AX11" s="42"/>
      <c r="AY11" s="42"/>
      <c r="AZ11" s="42"/>
      <c r="BA11" s="42"/>
      <c r="BB11" s="42"/>
      <c r="BC11" s="42"/>
      <c r="BD11" s="42"/>
      <c r="BE11" s="42">
        <f t="shared" si="11"/>
        <v>0</v>
      </c>
      <c r="BF11" s="42">
        <v>0</v>
      </c>
      <c r="BG11" s="42"/>
      <c r="BH11" s="42"/>
      <c r="BI11" s="42"/>
      <c r="BJ11" s="42"/>
      <c r="BK11" s="42"/>
      <c r="BL11" s="42"/>
      <c r="BM11" s="42"/>
      <c r="BN11" s="42">
        <f t="shared" si="13"/>
        <v>0</v>
      </c>
      <c r="BO11" s="42">
        <v>0</v>
      </c>
      <c r="BP11" s="42"/>
      <c r="BQ11" s="42"/>
      <c r="BR11" s="42"/>
      <c r="BS11" s="42"/>
      <c r="BT11" s="42"/>
      <c r="BU11" s="42"/>
      <c r="BV11" s="42"/>
      <c r="BW11" s="42">
        <f t="shared" si="15"/>
        <v>0</v>
      </c>
      <c r="BX11" s="42"/>
      <c r="BY11" s="42">
        <f t="shared" si="17"/>
        <v>0</v>
      </c>
      <c r="BZ11" s="42"/>
    </row>
    <row r="12" spans="1:78" ht="15.75" hidden="1" outlineLevel="4" thickBot="1" x14ac:dyDescent="0.25">
      <c r="A12" s="37"/>
      <c r="B12" s="38">
        <f t="shared" si="0"/>
        <v>0</v>
      </c>
      <c r="C12" s="39"/>
      <c r="D12" s="41"/>
      <c r="E12" s="41"/>
      <c r="F12" s="41"/>
      <c r="G12" s="41">
        <f t="shared" ref="G12:G75" si="33">D12-E12</f>
        <v>0</v>
      </c>
      <c r="H12" s="40" t="s">
        <v>28</v>
      </c>
      <c r="I12" s="40">
        <v>0</v>
      </c>
      <c r="J12" s="42">
        <v>0</v>
      </c>
      <c r="K12" s="42"/>
      <c r="L12" s="42"/>
      <c r="M12" s="42"/>
      <c r="N12" s="42"/>
      <c r="O12" s="42">
        <f t="shared" si="2"/>
        <v>0</v>
      </c>
      <c r="P12" s="43">
        <f t="shared" ref="P12:P75" si="34">O12-D12</f>
        <v>0</v>
      </c>
      <c r="Q12" s="40">
        <v>240</v>
      </c>
      <c r="R12" s="42">
        <v>873800000</v>
      </c>
      <c r="S12" s="42"/>
      <c r="T12" s="42"/>
      <c r="U12" s="42"/>
      <c r="V12" s="42"/>
      <c r="W12" s="42">
        <f t="shared" si="32"/>
        <v>873800000</v>
      </c>
      <c r="X12" s="40">
        <v>240</v>
      </c>
      <c r="Y12" s="42">
        <v>0</v>
      </c>
      <c r="Z12" s="42"/>
      <c r="AA12" s="42"/>
      <c r="AB12" s="42"/>
      <c r="AC12" s="42"/>
      <c r="AD12" s="42">
        <f t="shared" si="5"/>
        <v>0</v>
      </c>
      <c r="AE12" s="42">
        <v>0</v>
      </c>
      <c r="AF12" s="42"/>
      <c r="AG12" s="42"/>
      <c r="AH12" s="42"/>
      <c r="AI12" s="42"/>
      <c r="AJ12" s="42"/>
      <c r="AK12" s="42"/>
      <c r="AL12" s="42"/>
      <c r="AM12" s="42">
        <f t="shared" si="7"/>
        <v>0</v>
      </c>
      <c r="AN12" s="42">
        <v>0</v>
      </c>
      <c r="AO12" s="42"/>
      <c r="AP12" s="42"/>
      <c r="AQ12" s="42"/>
      <c r="AR12" s="42"/>
      <c r="AS12" s="42"/>
      <c r="AT12" s="42"/>
      <c r="AU12" s="42"/>
      <c r="AV12" s="42">
        <f t="shared" si="9"/>
        <v>0</v>
      </c>
      <c r="AW12" s="42">
        <v>0</v>
      </c>
      <c r="AX12" s="42"/>
      <c r="AY12" s="42"/>
      <c r="AZ12" s="42"/>
      <c r="BA12" s="42"/>
      <c r="BB12" s="42"/>
      <c r="BC12" s="42"/>
      <c r="BD12" s="42"/>
      <c r="BE12" s="42">
        <f t="shared" si="11"/>
        <v>0</v>
      </c>
      <c r="BF12" s="42">
        <v>0</v>
      </c>
      <c r="BG12" s="42"/>
      <c r="BH12" s="42"/>
      <c r="BI12" s="42"/>
      <c r="BJ12" s="42"/>
      <c r="BK12" s="42"/>
      <c r="BL12" s="42"/>
      <c r="BM12" s="42"/>
      <c r="BN12" s="42">
        <f t="shared" si="13"/>
        <v>0</v>
      </c>
      <c r="BO12" s="42">
        <v>0</v>
      </c>
      <c r="BP12" s="42"/>
      <c r="BQ12" s="42"/>
      <c r="BR12" s="42"/>
      <c r="BS12" s="42"/>
      <c r="BT12" s="42"/>
      <c r="BU12" s="42"/>
      <c r="BV12" s="42"/>
      <c r="BW12" s="42">
        <f t="shared" si="15"/>
        <v>0</v>
      </c>
      <c r="BX12" s="42"/>
      <c r="BY12" s="42">
        <f t="shared" si="17"/>
        <v>0</v>
      </c>
      <c r="BZ12" s="42"/>
    </row>
    <row r="13" spans="1:78" s="45" customFormat="1" ht="15.75" hidden="1" outlineLevel="4" thickBot="1" x14ac:dyDescent="0.25">
      <c r="A13" s="37"/>
      <c r="B13" s="38">
        <f t="shared" si="0"/>
        <v>0</v>
      </c>
      <c r="C13" s="39"/>
      <c r="D13" s="41"/>
      <c r="E13" s="41"/>
      <c r="F13" s="41"/>
      <c r="G13" s="41">
        <f t="shared" si="33"/>
        <v>0</v>
      </c>
      <c r="H13" s="40" t="s">
        <v>89</v>
      </c>
      <c r="I13" s="40">
        <v>0</v>
      </c>
      <c r="J13" s="42">
        <v>0</v>
      </c>
      <c r="K13" s="42"/>
      <c r="L13" s="42"/>
      <c r="M13" s="42"/>
      <c r="N13" s="42"/>
      <c r="O13" s="42">
        <f t="shared" si="2"/>
        <v>0</v>
      </c>
      <c r="P13" s="43">
        <f t="shared" si="34"/>
        <v>0</v>
      </c>
      <c r="Q13" s="40">
        <v>0</v>
      </c>
      <c r="R13" s="42">
        <v>0</v>
      </c>
      <c r="S13" s="42"/>
      <c r="T13" s="42"/>
      <c r="U13" s="42"/>
      <c r="V13" s="42"/>
      <c r="W13" s="42">
        <f t="shared" si="32"/>
        <v>0</v>
      </c>
      <c r="X13" s="40">
        <v>0</v>
      </c>
      <c r="Y13" s="42">
        <v>0</v>
      </c>
      <c r="Z13" s="42"/>
      <c r="AA13" s="42"/>
      <c r="AB13" s="42"/>
      <c r="AC13" s="42"/>
      <c r="AD13" s="42">
        <f t="shared" si="5"/>
        <v>0</v>
      </c>
      <c r="AE13" s="42">
        <v>0</v>
      </c>
      <c r="AF13" s="42"/>
      <c r="AG13" s="42"/>
      <c r="AH13" s="42"/>
      <c r="AI13" s="42"/>
      <c r="AJ13" s="42"/>
      <c r="AK13" s="42"/>
      <c r="AL13" s="42"/>
      <c r="AM13" s="42">
        <f t="shared" si="7"/>
        <v>0</v>
      </c>
      <c r="AN13" s="42">
        <v>0</v>
      </c>
      <c r="AO13" s="42"/>
      <c r="AP13" s="42"/>
      <c r="AQ13" s="42"/>
      <c r="AR13" s="42"/>
      <c r="AS13" s="42"/>
      <c r="AT13" s="42"/>
      <c r="AU13" s="42"/>
      <c r="AV13" s="42">
        <f t="shared" si="9"/>
        <v>0</v>
      </c>
      <c r="AW13" s="42">
        <v>0</v>
      </c>
      <c r="AX13" s="42"/>
      <c r="AY13" s="42"/>
      <c r="AZ13" s="42"/>
      <c r="BA13" s="42"/>
      <c r="BB13" s="42"/>
      <c r="BC13" s="42"/>
      <c r="BD13" s="42"/>
      <c r="BE13" s="42">
        <f t="shared" si="11"/>
        <v>0</v>
      </c>
      <c r="BF13" s="42">
        <v>0</v>
      </c>
      <c r="BG13" s="42"/>
      <c r="BH13" s="42"/>
      <c r="BI13" s="42"/>
      <c r="BJ13" s="42"/>
      <c r="BK13" s="42"/>
      <c r="BL13" s="42"/>
      <c r="BM13" s="42"/>
      <c r="BN13" s="42">
        <f t="shared" si="13"/>
        <v>0</v>
      </c>
      <c r="BO13" s="42">
        <v>0</v>
      </c>
      <c r="BP13" s="42"/>
      <c r="BQ13" s="42"/>
      <c r="BR13" s="42"/>
      <c r="BS13" s="42"/>
      <c r="BT13" s="42"/>
      <c r="BU13" s="42"/>
      <c r="BV13" s="42"/>
      <c r="BW13" s="42">
        <f t="shared" si="15"/>
        <v>0</v>
      </c>
      <c r="BX13" s="42"/>
      <c r="BY13" s="42">
        <f t="shared" si="17"/>
        <v>0</v>
      </c>
      <c r="BZ13" s="42"/>
    </row>
    <row r="14" spans="1:78" ht="35.25" hidden="1" customHeight="1" outlineLevel="4" thickBot="1" x14ac:dyDescent="0.25">
      <c r="A14" s="37"/>
      <c r="B14" s="38">
        <f t="shared" si="0"/>
        <v>0</v>
      </c>
      <c r="C14" s="39"/>
      <c r="D14" s="41"/>
      <c r="E14" s="41"/>
      <c r="F14" s="41"/>
      <c r="G14" s="41">
        <f t="shared" si="33"/>
        <v>0</v>
      </c>
      <c r="H14" s="40" t="s">
        <v>28</v>
      </c>
      <c r="I14" s="40">
        <v>0</v>
      </c>
      <c r="J14" s="42">
        <v>0</v>
      </c>
      <c r="K14" s="42"/>
      <c r="L14" s="42"/>
      <c r="M14" s="42"/>
      <c r="N14" s="42"/>
      <c r="O14" s="42">
        <f t="shared" si="2"/>
        <v>0</v>
      </c>
      <c r="P14" s="43">
        <f t="shared" si="34"/>
        <v>0</v>
      </c>
      <c r="Q14" s="40">
        <v>48</v>
      </c>
      <c r="R14" s="42">
        <v>100000000</v>
      </c>
      <c r="S14" s="42"/>
      <c r="T14" s="42"/>
      <c r="U14" s="42"/>
      <c r="V14" s="42"/>
      <c r="W14" s="42">
        <f t="shared" si="32"/>
        <v>100000000</v>
      </c>
      <c r="X14" s="40">
        <v>48</v>
      </c>
      <c r="Y14" s="42">
        <v>0</v>
      </c>
      <c r="Z14" s="42"/>
      <c r="AA14" s="42"/>
      <c r="AB14" s="42"/>
      <c r="AC14" s="42"/>
      <c r="AD14" s="42">
        <f t="shared" si="5"/>
        <v>0</v>
      </c>
      <c r="AE14" s="42">
        <v>0</v>
      </c>
      <c r="AF14" s="42"/>
      <c r="AG14" s="42"/>
      <c r="AH14" s="42"/>
      <c r="AI14" s="42"/>
      <c r="AJ14" s="42"/>
      <c r="AK14" s="42"/>
      <c r="AL14" s="42"/>
      <c r="AM14" s="42">
        <f t="shared" si="7"/>
        <v>0</v>
      </c>
      <c r="AN14" s="42">
        <v>0</v>
      </c>
      <c r="AO14" s="42"/>
      <c r="AP14" s="42"/>
      <c r="AQ14" s="42"/>
      <c r="AR14" s="42"/>
      <c r="AS14" s="42"/>
      <c r="AT14" s="42"/>
      <c r="AU14" s="42"/>
      <c r="AV14" s="42">
        <f t="shared" si="9"/>
        <v>0</v>
      </c>
      <c r="AW14" s="42">
        <v>0</v>
      </c>
      <c r="AX14" s="42"/>
      <c r="AY14" s="42"/>
      <c r="AZ14" s="42"/>
      <c r="BA14" s="42"/>
      <c r="BB14" s="42"/>
      <c r="BC14" s="42"/>
      <c r="BD14" s="42"/>
      <c r="BE14" s="42">
        <f t="shared" si="11"/>
        <v>0</v>
      </c>
      <c r="BF14" s="42">
        <v>0</v>
      </c>
      <c r="BG14" s="42"/>
      <c r="BH14" s="42"/>
      <c r="BI14" s="42"/>
      <c r="BJ14" s="42"/>
      <c r="BK14" s="42"/>
      <c r="BL14" s="42"/>
      <c r="BM14" s="42"/>
      <c r="BN14" s="42">
        <f t="shared" si="13"/>
        <v>0</v>
      </c>
      <c r="BO14" s="42">
        <v>0</v>
      </c>
      <c r="BP14" s="42"/>
      <c r="BQ14" s="42"/>
      <c r="BR14" s="42"/>
      <c r="BS14" s="42"/>
      <c r="BT14" s="42"/>
      <c r="BU14" s="42"/>
      <c r="BV14" s="42"/>
      <c r="BW14" s="42">
        <f t="shared" si="15"/>
        <v>0</v>
      </c>
      <c r="BX14" s="42"/>
      <c r="BY14" s="42">
        <f t="shared" si="17"/>
        <v>0</v>
      </c>
      <c r="BZ14" s="42"/>
    </row>
    <row r="15" spans="1:78" s="45" customFormat="1" ht="31.5" hidden="1" customHeight="1" outlineLevel="4" thickBot="1" x14ac:dyDescent="0.25">
      <c r="A15" s="37"/>
      <c r="B15" s="38">
        <f t="shared" si="0"/>
        <v>0</v>
      </c>
      <c r="C15" s="39"/>
      <c r="D15" s="41"/>
      <c r="E15" s="41"/>
      <c r="F15" s="41"/>
      <c r="G15" s="41">
        <f t="shared" si="33"/>
        <v>0</v>
      </c>
      <c r="H15" s="40" t="s">
        <v>89</v>
      </c>
      <c r="I15" s="40">
        <v>0</v>
      </c>
      <c r="J15" s="42">
        <v>0</v>
      </c>
      <c r="K15" s="42"/>
      <c r="L15" s="42"/>
      <c r="M15" s="42"/>
      <c r="N15" s="42"/>
      <c r="O15" s="42">
        <f t="shared" si="2"/>
        <v>0</v>
      </c>
      <c r="P15" s="43">
        <f t="shared" si="34"/>
        <v>0</v>
      </c>
      <c r="Q15" s="40">
        <v>0</v>
      </c>
      <c r="R15" s="42">
        <v>0</v>
      </c>
      <c r="S15" s="42"/>
      <c r="T15" s="42"/>
      <c r="U15" s="42"/>
      <c r="V15" s="42"/>
      <c r="W15" s="42">
        <f t="shared" si="32"/>
        <v>0</v>
      </c>
      <c r="X15" s="40">
        <v>0</v>
      </c>
      <c r="Y15" s="42">
        <v>0</v>
      </c>
      <c r="Z15" s="42"/>
      <c r="AA15" s="42"/>
      <c r="AB15" s="42"/>
      <c r="AC15" s="42"/>
      <c r="AD15" s="42">
        <f t="shared" si="5"/>
        <v>0</v>
      </c>
      <c r="AE15" s="42">
        <v>0</v>
      </c>
      <c r="AF15" s="42"/>
      <c r="AG15" s="42"/>
      <c r="AH15" s="42"/>
      <c r="AI15" s="42"/>
      <c r="AJ15" s="42"/>
      <c r="AK15" s="42"/>
      <c r="AL15" s="42"/>
      <c r="AM15" s="42">
        <f t="shared" si="7"/>
        <v>0</v>
      </c>
      <c r="AN15" s="42">
        <v>0</v>
      </c>
      <c r="AO15" s="42"/>
      <c r="AP15" s="42"/>
      <c r="AQ15" s="42"/>
      <c r="AR15" s="42"/>
      <c r="AS15" s="42"/>
      <c r="AT15" s="42"/>
      <c r="AU15" s="42"/>
      <c r="AV15" s="42">
        <f t="shared" si="9"/>
        <v>0</v>
      </c>
      <c r="AW15" s="42">
        <v>0</v>
      </c>
      <c r="AX15" s="42"/>
      <c r="AY15" s="42"/>
      <c r="AZ15" s="42"/>
      <c r="BA15" s="42"/>
      <c r="BB15" s="42"/>
      <c r="BC15" s="42"/>
      <c r="BD15" s="42"/>
      <c r="BE15" s="42">
        <f t="shared" si="11"/>
        <v>0</v>
      </c>
      <c r="BF15" s="42">
        <v>0</v>
      </c>
      <c r="BG15" s="42"/>
      <c r="BH15" s="42"/>
      <c r="BI15" s="42"/>
      <c r="BJ15" s="42"/>
      <c r="BK15" s="42"/>
      <c r="BL15" s="42"/>
      <c r="BM15" s="42"/>
      <c r="BN15" s="42">
        <f t="shared" si="13"/>
        <v>0</v>
      </c>
      <c r="BO15" s="42">
        <v>0</v>
      </c>
      <c r="BP15" s="42"/>
      <c r="BQ15" s="42"/>
      <c r="BR15" s="42"/>
      <c r="BS15" s="42"/>
      <c r="BT15" s="42"/>
      <c r="BU15" s="42"/>
      <c r="BV15" s="42"/>
      <c r="BW15" s="42">
        <f t="shared" si="15"/>
        <v>0</v>
      </c>
      <c r="BX15" s="42"/>
      <c r="BY15" s="42">
        <f t="shared" si="17"/>
        <v>0</v>
      </c>
      <c r="BZ15" s="42"/>
    </row>
    <row r="16" spans="1:78" ht="63.75" outlineLevel="3" collapsed="1" thickBot="1" x14ac:dyDescent="0.25">
      <c r="A16" s="30" t="s">
        <v>113</v>
      </c>
      <c r="B16" s="31">
        <f t="shared" si="0"/>
        <v>15</v>
      </c>
      <c r="C16" s="32" t="s">
        <v>114</v>
      </c>
      <c r="D16" s="34">
        <v>71860000</v>
      </c>
      <c r="E16" s="34"/>
      <c r="F16" s="55"/>
      <c r="G16" s="34">
        <f t="shared" si="33"/>
        <v>71860000</v>
      </c>
      <c r="H16" s="33"/>
      <c r="I16" s="33"/>
      <c r="J16" s="35">
        <f>SUM(J17:J19)</f>
        <v>71860000</v>
      </c>
      <c r="K16" s="35">
        <f>SUM(K17:K19)</f>
        <v>0</v>
      </c>
      <c r="L16" s="35">
        <f>SUM(L17:L19)</f>
        <v>0</v>
      </c>
      <c r="M16" s="35">
        <f>SUM(M17:M19)</f>
        <v>0</v>
      </c>
      <c r="N16" s="35">
        <f>SUM(N17:N19)</f>
        <v>0</v>
      </c>
      <c r="O16" s="35">
        <f t="shared" si="2"/>
        <v>71860000</v>
      </c>
      <c r="P16" s="36">
        <f t="shared" si="34"/>
        <v>0</v>
      </c>
      <c r="Q16" s="33"/>
      <c r="R16" s="35">
        <f>SUM(R17:R19)</f>
        <v>103800000</v>
      </c>
      <c r="S16" s="35">
        <f>SUM(S17:S19)</f>
        <v>0</v>
      </c>
      <c r="T16" s="35">
        <f>SUM(T17:T19)</f>
        <v>0</v>
      </c>
      <c r="U16" s="35">
        <f>SUM(U17:U19)</f>
        <v>0</v>
      </c>
      <c r="V16" s="35">
        <f>SUM(V17:V19)</f>
        <v>0</v>
      </c>
      <c r="W16" s="35">
        <f t="shared" si="32"/>
        <v>103800000</v>
      </c>
      <c r="X16" s="33"/>
      <c r="Y16" s="35">
        <v>85660000</v>
      </c>
      <c r="Z16" s="35">
        <f>SUM(Z17:Z19)</f>
        <v>0</v>
      </c>
      <c r="AA16" s="35">
        <f>SUM(AA17:AA19)</f>
        <v>0</v>
      </c>
      <c r="AB16" s="35">
        <f>SUM(AB17:AB19)</f>
        <v>0</v>
      </c>
      <c r="AC16" s="35">
        <f>SUM(AC17:AC19)</f>
        <v>0</v>
      </c>
      <c r="AD16" s="35">
        <f t="shared" si="5"/>
        <v>85660000</v>
      </c>
      <c r="AE16" s="35">
        <v>85660000</v>
      </c>
      <c r="AF16" s="35">
        <f t="shared" ref="AF16:AL16" si="35">SUM(AF17:AF19)</f>
        <v>0</v>
      </c>
      <c r="AG16" s="35">
        <f t="shared" si="35"/>
        <v>0</v>
      </c>
      <c r="AH16" s="35">
        <f t="shared" si="35"/>
        <v>0</v>
      </c>
      <c r="AI16" s="35">
        <f t="shared" si="35"/>
        <v>0</v>
      </c>
      <c r="AJ16" s="35">
        <f t="shared" si="35"/>
        <v>0</v>
      </c>
      <c r="AK16" s="35">
        <f t="shared" si="35"/>
        <v>0</v>
      </c>
      <c r="AL16" s="35">
        <f t="shared" si="35"/>
        <v>0</v>
      </c>
      <c r="AM16" s="35">
        <f t="shared" si="7"/>
        <v>85660000</v>
      </c>
      <c r="AN16" s="35">
        <v>85660000</v>
      </c>
      <c r="AO16" s="35">
        <f t="shared" ref="AO16:AU16" si="36">SUM(AO17:AO19)</f>
        <v>0</v>
      </c>
      <c r="AP16" s="35">
        <f t="shared" si="36"/>
        <v>0</v>
      </c>
      <c r="AQ16" s="35">
        <f t="shared" si="36"/>
        <v>0</v>
      </c>
      <c r="AR16" s="35">
        <f t="shared" si="36"/>
        <v>0</v>
      </c>
      <c r="AS16" s="35">
        <f t="shared" si="36"/>
        <v>0</v>
      </c>
      <c r="AT16" s="35">
        <f t="shared" si="36"/>
        <v>0</v>
      </c>
      <c r="AU16" s="35">
        <f t="shared" si="36"/>
        <v>0</v>
      </c>
      <c r="AV16" s="35">
        <f t="shared" si="9"/>
        <v>85660000</v>
      </c>
      <c r="AW16" s="35">
        <v>85660000</v>
      </c>
      <c r="AX16" s="35">
        <f t="shared" ref="AX16:BD16" si="37">SUM(AX17:AX19)</f>
        <v>0</v>
      </c>
      <c r="AY16" s="35">
        <f t="shared" si="37"/>
        <v>0</v>
      </c>
      <c r="AZ16" s="35">
        <f t="shared" si="37"/>
        <v>0</v>
      </c>
      <c r="BA16" s="35">
        <f t="shared" si="37"/>
        <v>0</v>
      </c>
      <c r="BB16" s="35">
        <f t="shared" si="37"/>
        <v>0</v>
      </c>
      <c r="BC16" s="35">
        <f t="shared" si="37"/>
        <v>0</v>
      </c>
      <c r="BD16" s="35">
        <f t="shared" si="37"/>
        <v>0</v>
      </c>
      <c r="BE16" s="35">
        <f t="shared" si="11"/>
        <v>85660000</v>
      </c>
      <c r="BF16" s="35">
        <v>85660000</v>
      </c>
      <c r="BG16" s="35">
        <f t="shared" ref="BG16:BM16" si="38">SUM(BG17:BG19)</f>
        <v>0</v>
      </c>
      <c r="BH16" s="35">
        <f t="shared" si="38"/>
        <v>0</v>
      </c>
      <c r="BI16" s="35">
        <f t="shared" si="38"/>
        <v>0</v>
      </c>
      <c r="BJ16" s="35">
        <f t="shared" si="38"/>
        <v>0</v>
      </c>
      <c r="BK16" s="35">
        <f t="shared" si="38"/>
        <v>0</v>
      </c>
      <c r="BL16" s="35">
        <f t="shared" si="38"/>
        <v>0</v>
      </c>
      <c r="BM16" s="35">
        <f t="shared" si="38"/>
        <v>0</v>
      </c>
      <c r="BN16" s="35">
        <f t="shared" si="13"/>
        <v>85660000</v>
      </c>
      <c r="BO16" s="35">
        <v>85660000</v>
      </c>
      <c r="BP16" s="35">
        <f t="shared" ref="BP16:BV16" si="39">SUM(BP17:BP19)</f>
        <v>0</v>
      </c>
      <c r="BQ16" s="35">
        <f t="shared" si="39"/>
        <v>0</v>
      </c>
      <c r="BR16" s="35">
        <f t="shared" si="39"/>
        <v>0</v>
      </c>
      <c r="BS16" s="35">
        <f t="shared" si="39"/>
        <v>0</v>
      </c>
      <c r="BT16" s="35">
        <f t="shared" si="39"/>
        <v>0</v>
      </c>
      <c r="BU16" s="35">
        <f t="shared" si="39"/>
        <v>0</v>
      </c>
      <c r="BV16" s="35">
        <f t="shared" si="39"/>
        <v>0</v>
      </c>
      <c r="BW16" s="35">
        <f t="shared" si="15"/>
        <v>85660000</v>
      </c>
      <c r="BX16" s="35">
        <f>BW16</f>
        <v>85660000</v>
      </c>
      <c r="BY16" s="35">
        <f t="shared" si="17"/>
        <v>0</v>
      </c>
      <c r="BZ16" s="35"/>
    </row>
    <row r="17" spans="1:78" ht="15.75" hidden="1" outlineLevel="4" thickBot="1" x14ac:dyDescent="0.25">
      <c r="A17" s="37"/>
      <c r="B17" s="38">
        <f t="shared" si="0"/>
        <v>0</v>
      </c>
      <c r="C17" s="39"/>
      <c r="D17" s="41"/>
      <c r="E17" s="41"/>
      <c r="F17" s="41"/>
      <c r="G17" s="41">
        <f t="shared" si="33"/>
        <v>0</v>
      </c>
      <c r="H17" s="40" t="s">
        <v>115</v>
      </c>
      <c r="I17" s="40">
        <v>14</v>
      </c>
      <c r="J17" s="42">
        <v>3860000</v>
      </c>
      <c r="K17" s="42"/>
      <c r="L17" s="42"/>
      <c r="M17" s="42"/>
      <c r="N17" s="42"/>
      <c r="O17" s="42">
        <f t="shared" si="2"/>
        <v>3860000</v>
      </c>
      <c r="P17" s="43">
        <f t="shared" si="34"/>
        <v>3860000</v>
      </c>
      <c r="Q17" s="40">
        <v>15</v>
      </c>
      <c r="R17" s="42">
        <v>4000000</v>
      </c>
      <c r="S17" s="42"/>
      <c r="T17" s="42"/>
      <c r="U17" s="42"/>
      <c r="V17" s="42"/>
      <c r="W17" s="42">
        <f t="shared" si="32"/>
        <v>4000000</v>
      </c>
      <c r="X17" s="40">
        <v>15</v>
      </c>
      <c r="Y17" s="42">
        <v>0</v>
      </c>
      <c r="Z17" s="42"/>
      <c r="AA17" s="42"/>
      <c r="AB17" s="42"/>
      <c r="AC17" s="42"/>
      <c r="AD17" s="42">
        <f t="shared" si="5"/>
        <v>0</v>
      </c>
      <c r="AE17" s="42">
        <v>0</v>
      </c>
      <c r="AF17" s="42"/>
      <c r="AG17" s="42"/>
      <c r="AH17" s="42"/>
      <c r="AI17" s="42"/>
      <c r="AJ17" s="42"/>
      <c r="AK17" s="42"/>
      <c r="AL17" s="42"/>
      <c r="AM17" s="42">
        <f t="shared" si="7"/>
        <v>0</v>
      </c>
      <c r="AN17" s="42">
        <v>0</v>
      </c>
      <c r="AO17" s="42"/>
      <c r="AP17" s="42"/>
      <c r="AQ17" s="42"/>
      <c r="AR17" s="42"/>
      <c r="AS17" s="42"/>
      <c r="AT17" s="42"/>
      <c r="AU17" s="42"/>
      <c r="AV17" s="42">
        <f t="shared" si="9"/>
        <v>0</v>
      </c>
      <c r="AW17" s="42">
        <v>0</v>
      </c>
      <c r="AX17" s="42"/>
      <c r="AY17" s="42"/>
      <c r="AZ17" s="42"/>
      <c r="BA17" s="42"/>
      <c r="BB17" s="42"/>
      <c r="BC17" s="42"/>
      <c r="BD17" s="42"/>
      <c r="BE17" s="42">
        <f t="shared" si="11"/>
        <v>0</v>
      </c>
      <c r="BF17" s="42">
        <v>0</v>
      </c>
      <c r="BG17" s="42"/>
      <c r="BH17" s="42"/>
      <c r="BI17" s="42"/>
      <c r="BJ17" s="42"/>
      <c r="BK17" s="42"/>
      <c r="BL17" s="42"/>
      <c r="BM17" s="42"/>
      <c r="BN17" s="42">
        <f t="shared" si="13"/>
        <v>0</v>
      </c>
      <c r="BO17" s="42">
        <v>0</v>
      </c>
      <c r="BP17" s="42"/>
      <c r="BQ17" s="42"/>
      <c r="BR17" s="42"/>
      <c r="BS17" s="42"/>
      <c r="BT17" s="42"/>
      <c r="BU17" s="42"/>
      <c r="BV17" s="42"/>
      <c r="BW17" s="42">
        <f t="shared" si="15"/>
        <v>0</v>
      </c>
      <c r="BX17" s="42"/>
      <c r="BY17" s="42">
        <f t="shared" si="17"/>
        <v>0</v>
      </c>
      <c r="BZ17" s="42"/>
    </row>
    <row r="18" spans="1:78" ht="15.75" hidden="1" outlineLevel="4" thickBot="1" x14ac:dyDescent="0.25">
      <c r="A18" s="37"/>
      <c r="B18" s="38"/>
      <c r="C18" s="39"/>
      <c r="D18" s="41"/>
      <c r="E18" s="41"/>
      <c r="F18" s="41"/>
      <c r="G18" s="41">
        <f t="shared" si="33"/>
        <v>0</v>
      </c>
      <c r="H18" s="40" t="s">
        <v>41</v>
      </c>
      <c r="I18" s="1"/>
      <c r="K18" s="42"/>
      <c r="L18" s="42"/>
      <c r="M18" s="42"/>
      <c r="N18" s="42"/>
      <c r="O18" s="42">
        <f t="shared" si="2"/>
        <v>0</v>
      </c>
      <c r="P18" s="43">
        <f t="shared" si="34"/>
        <v>0</v>
      </c>
      <c r="Q18" s="40">
        <v>12</v>
      </c>
      <c r="R18" s="42">
        <v>25000000</v>
      </c>
      <c r="S18" s="42"/>
      <c r="T18" s="42"/>
      <c r="U18" s="42"/>
      <c r="V18" s="42"/>
      <c r="W18" s="42">
        <f t="shared" si="32"/>
        <v>25000000</v>
      </c>
      <c r="X18" s="40">
        <v>12</v>
      </c>
      <c r="Y18" s="42">
        <v>0</v>
      </c>
      <c r="Z18" s="42"/>
      <c r="AA18" s="42"/>
      <c r="AB18" s="42"/>
      <c r="AC18" s="42"/>
      <c r="AD18" s="42">
        <f t="shared" si="5"/>
        <v>0</v>
      </c>
      <c r="AE18" s="42">
        <v>0</v>
      </c>
      <c r="AF18" s="42"/>
      <c r="AG18" s="42"/>
      <c r="AH18" s="42"/>
      <c r="AI18" s="42"/>
      <c r="AJ18" s="42"/>
      <c r="AK18" s="42"/>
      <c r="AL18" s="42"/>
      <c r="AM18" s="42">
        <f t="shared" si="7"/>
        <v>0</v>
      </c>
      <c r="AN18" s="42">
        <v>0</v>
      </c>
      <c r="AO18" s="42"/>
      <c r="AP18" s="42"/>
      <c r="AQ18" s="42"/>
      <c r="AR18" s="42"/>
      <c r="AS18" s="42"/>
      <c r="AT18" s="42"/>
      <c r="AU18" s="42"/>
      <c r="AV18" s="42">
        <f t="shared" si="9"/>
        <v>0</v>
      </c>
      <c r="AW18" s="42">
        <v>0</v>
      </c>
      <c r="AX18" s="42"/>
      <c r="AY18" s="42"/>
      <c r="AZ18" s="42"/>
      <c r="BA18" s="42"/>
      <c r="BB18" s="42"/>
      <c r="BC18" s="42"/>
      <c r="BD18" s="42"/>
      <c r="BE18" s="42">
        <f t="shared" si="11"/>
        <v>0</v>
      </c>
      <c r="BF18" s="42">
        <v>0</v>
      </c>
      <c r="BG18" s="42"/>
      <c r="BH18" s="42"/>
      <c r="BI18" s="42"/>
      <c r="BJ18" s="42"/>
      <c r="BK18" s="42"/>
      <c r="BL18" s="42"/>
      <c r="BM18" s="42"/>
      <c r="BN18" s="42">
        <f t="shared" si="13"/>
        <v>0</v>
      </c>
      <c r="BO18" s="42">
        <v>0</v>
      </c>
      <c r="BP18" s="42"/>
      <c r="BQ18" s="42"/>
      <c r="BR18" s="42"/>
      <c r="BS18" s="42"/>
      <c r="BT18" s="42"/>
      <c r="BU18" s="42"/>
      <c r="BV18" s="42"/>
      <c r="BW18" s="42">
        <f t="shared" si="15"/>
        <v>0</v>
      </c>
      <c r="BX18" s="42"/>
      <c r="BY18" s="42">
        <f t="shared" si="17"/>
        <v>0</v>
      </c>
      <c r="BZ18" s="42"/>
    </row>
    <row r="19" spans="1:78" ht="15.75" hidden="1" outlineLevel="4" thickBot="1" x14ac:dyDescent="0.25">
      <c r="A19" s="37"/>
      <c r="B19" s="38">
        <f t="shared" si="0"/>
        <v>0</v>
      </c>
      <c r="C19" s="39"/>
      <c r="D19" s="41"/>
      <c r="E19" s="41"/>
      <c r="F19" s="41"/>
      <c r="G19" s="41">
        <f t="shared" si="33"/>
        <v>0</v>
      </c>
      <c r="H19" s="40" t="s">
        <v>116</v>
      </c>
      <c r="I19" s="40">
        <v>10</v>
      </c>
      <c r="J19" s="42">
        <v>68000000</v>
      </c>
      <c r="K19" s="42"/>
      <c r="L19" s="42"/>
      <c r="M19" s="42"/>
      <c r="N19" s="42"/>
      <c r="O19" s="42">
        <f t="shared" si="2"/>
        <v>68000000</v>
      </c>
      <c r="P19" s="43">
        <f t="shared" si="34"/>
        <v>68000000</v>
      </c>
      <c r="Q19" s="40">
        <v>11</v>
      </c>
      <c r="R19" s="42">
        <f>P19/10*11</f>
        <v>74800000</v>
      </c>
      <c r="S19" s="42"/>
      <c r="T19" s="42"/>
      <c r="U19" s="42"/>
      <c r="V19" s="42"/>
      <c r="W19" s="42">
        <f t="shared" si="32"/>
        <v>74800000</v>
      </c>
      <c r="X19" s="40">
        <v>11</v>
      </c>
      <c r="Y19" s="42">
        <v>0</v>
      </c>
      <c r="Z19" s="42"/>
      <c r="AA19" s="42"/>
      <c r="AB19" s="42"/>
      <c r="AC19" s="42"/>
      <c r="AD19" s="42">
        <f t="shared" si="5"/>
        <v>0</v>
      </c>
      <c r="AE19" s="42">
        <v>0</v>
      </c>
      <c r="AF19" s="42"/>
      <c r="AG19" s="42"/>
      <c r="AH19" s="42"/>
      <c r="AI19" s="42"/>
      <c r="AJ19" s="42"/>
      <c r="AK19" s="42"/>
      <c r="AL19" s="42"/>
      <c r="AM19" s="42">
        <f t="shared" si="7"/>
        <v>0</v>
      </c>
      <c r="AN19" s="42">
        <v>0</v>
      </c>
      <c r="AO19" s="42"/>
      <c r="AP19" s="42"/>
      <c r="AQ19" s="42"/>
      <c r="AR19" s="42"/>
      <c r="AS19" s="42"/>
      <c r="AT19" s="42"/>
      <c r="AU19" s="42"/>
      <c r="AV19" s="42">
        <f t="shared" si="9"/>
        <v>0</v>
      </c>
      <c r="AW19" s="42">
        <v>0</v>
      </c>
      <c r="AX19" s="42"/>
      <c r="AY19" s="42"/>
      <c r="AZ19" s="42"/>
      <c r="BA19" s="42"/>
      <c r="BB19" s="42"/>
      <c r="BC19" s="42"/>
      <c r="BD19" s="42"/>
      <c r="BE19" s="42">
        <f t="shared" si="11"/>
        <v>0</v>
      </c>
      <c r="BF19" s="42">
        <v>0</v>
      </c>
      <c r="BG19" s="42"/>
      <c r="BH19" s="42"/>
      <c r="BI19" s="42"/>
      <c r="BJ19" s="42"/>
      <c r="BK19" s="42"/>
      <c r="BL19" s="42"/>
      <c r="BM19" s="42"/>
      <c r="BN19" s="42">
        <f t="shared" si="13"/>
        <v>0</v>
      </c>
      <c r="BO19" s="42">
        <v>0</v>
      </c>
      <c r="BP19" s="42"/>
      <c r="BQ19" s="42"/>
      <c r="BR19" s="42"/>
      <c r="BS19" s="42"/>
      <c r="BT19" s="42"/>
      <c r="BU19" s="42"/>
      <c r="BV19" s="42"/>
      <c r="BW19" s="42">
        <f t="shared" si="15"/>
        <v>0</v>
      </c>
      <c r="BX19" s="42"/>
      <c r="BY19" s="42">
        <f t="shared" si="17"/>
        <v>0</v>
      </c>
      <c r="BZ19" s="42"/>
    </row>
    <row r="20" spans="1:78" ht="32.25" outlineLevel="3" collapsed="1" thickBot="1" x14ac:dyDescent="0.25">
      <c r="A20" s="30" t="s">
        <v>117</v>
      </c>
      <c r="B20" s="31">
        <f t="shared" si="0"/>
        <v>15</v>
      </c>
      <c r="C20" s="32" t="s">
        <v>118</v>
      </c>
      <c r="D20" s="34">
        <v>350000000</v>
      </c>
      <c r="E20" s="34"/>
      <c r="F20" s="55"/>
      <c r="G20" s="34">
        <f t="shared" si="33"/>
        <v>350000000</v>
      </c>
      <c r="H20" s="33"/>
      <c r="I20" s="33"/>
      <c r="J20" s="35">
        <f>SUM(J21:J22)</f>
        <v>350000000</v>
      </c>
      <c r="K20" s="35">
        <f>SUM(K21:K22)</f>
        <v>0</v>
      </c>
      <c r="L20" s="35">
        <f>SUM(L21:L22)</f>
        <v>0</v>
      </c>
      <c r="M20" s="35">
        <f>SUM(M21:M22)</f>
        <v>0</v>
      </c>
      <c r="N20" s="35">
        <f>SUM(N21:N22)</f>
        <v>0</v>
      </c>
      <c r="O20" s="35">
        <f t="shared" si="2"/>
        <v>350000000</v>
      </c>
      <c r="P20" s="36">
        <f t="shared" si="34"/>
        <v>0</v>
      </c>
      <c r="Q20" s="33"/>
      <c r="R20" s="35">
        <f>SUM(R21:R22)</f>
        <v>1700000000</v>
      </c>
      <c r="S20" s="35">
        <f>SUM(S21:S22)</f>
        <v>0</v>
      </c>
      <c r="T20" s="35">
        <f>SUM(T21:T22)</f>
        <v>0</v>
      </c>
      <c r="U20" s="35">
        <f>SUM(U21:U22)</f>
        <v>0</v>
      </c>
      <c r="V20" s="35">
        <f>SUM(V21:V22)</f>
        <v>0</v>
      </c>
      <c r="W20" s="35">
        <f t="shared" si="32"/>
        <v>1700000000</v>
      </c>
      <c r="X20" s="33"/>
      <c r="Y20" s="35">
        <v>84827000</v>
      </c>
      <c r="Z20" s="35">
        <f>SUM(Z21:Z22)</f>
        <v>0</v>
      </c>
      <c r="AA20" s="35">
        <f>SUM(AA21:AA22)</f>
        <v>0</v>
      </c>
      <c r="AB20" s="35">
        <f>SUM(AB21:AB22)</f>
        <v>0</v>
      </c>
      <c r="AC20" s="35">
        <f>SUM(AC21:AC22)</f>
        <v>0</v>
      </c>
      <c r="AD20" s="35">
        <f t="shared" si="5"/>
        <v>84827000</v>
      </c>
      <c r="AE20" s="35">
        <v>84827000</v>
      </c>
      <c r="AF20" s="35">
        <f t="shared" ref="AF20:AK20" si="40">SUM(AF21:AF22)</f>
        <v>0</v>
      </c>
      <c r="AG20" s="35">
        <f t="shared" si="40"/>
        <v>0</v>
      </c>
      <c r="AH20" s="35">
        <f t="shared" si="40"/>
        <v>0</v>
      </c>
      <c r="AI20" s="35">
        <f t="shared" si="40"/>
        <v>0</v>
      </c>
      <c r="AJ20" s="35">
        <f t="shared" si="40"/>
        <v>0</v>
      </c>
      <c r="AK20" s="35">
        <f t="shared" si="40"/>
        <v>0</v>
      </c>
      <c r="AL20" s="35">
        <f>0</f>
        <v>0</v>
      </c>
      <c r="AM20" s="35">
        <f t="shared" si="7"/>
        <v>84827000</v>
      </c>
      <c r="AN20" s="35">
        <v>84827000</v>
      </c>
      <c r="AO20" s="35">
        <f t="shared" ref="AO20:AT20" si="41">SUM(AO21:AO22)</f>
        <v>0</v>
      </c>
      <c r="AP20" s="35">
        <f t="shared" si="41"/>
        <v>0</v>
      </c>
      <c r="AQ20" s="35">
        <f t="shared" si="41"/>
        <v>0</v>
      </c>
      <c r="AR20" s="35">
        <f t="shared" si="41"/>
        <v>0</v>
      </c>
      <c r="AS20" s="35">
        <f t="shared" si="41"/>
        <v>0</v>
      </c>
      <c r="AT20" s="35">
        <f t="shared" si="41"/>
        <v>0</v>
      </c>
      <c r="AU20" s="35">
        <f>0</f>
        <v>0</v>
      </c>
      <c r="AV20" s="35">
        <f t="shared" si="9"/>
        <v>84827000</v>
      </c>
      <c r="AW20" s="35">
        <v>84827000</v>
      </c>
      <c r="AX20" s="35">
        <f t="shared" ref="AX20:BC20" si="42">SUM(AX21:AX22)</f>
        <v>0</v>
      </c>
      <c r="AY20" s="35">
        <f t="shared" si="42"/>
        <v>0</v>
      </c>
      <c r="AZ20" s="35">
        <f t="shared" si="42"/>
        <v>0</v>
      </c>
      <c r="BA20" s="35">
        <f t="shared" si="42"/>
        <v>0</v>
      </c>
      <c r="BB20" s="35">
        <f t="shared" si="42"/>
        <v>0</v>
      </c>
      <c r="BC20" s="35">
        <f t="shared" si="42"/>
        <v>0</v>
      </c>
      <c r="BD20" s="35">
        <f>0</f>
        <v>0</v>
      </c>
      <c r="BE20" s="35">
        <f t="shared" si="11"/>
        <v>84827000</v>
      </c>
      <c r="BF20" s="35">
        <v>84827000</v>
      </c>
      <c r="BG20" s="35">
        <f t="shared" ref="BG20:BL20" si="43">SUM(BG21:BG22)</f>
        <v>0</v>
      </c>
      <c r="BH20" s="35">
        <f t="shared" si="43"/>
        <v>0</v>
      </c>
      <c r="BI20" s="35">
        <f t="shared" si="43"/>
        <v>0</v>
      </c>
      <c r="BJ20" s="35">
        <f t="shared" si="43"/>
        <v>0</v>
      </c>
      <c r="BK20" s="35">
        <f t="shared" si="43"/>
        <v>0</v>
      </c>
      <c r="BL20" s="35">
        <f t="shared" si="43"/>
        <v>0</v>
      </c>
      <c r="BM20" s="35">
        <f>0</f>
        <v>0</v>
      </c>
      <c r="BN20" s="35">
        <f t="shared" si="13"/>
        <v>84827000</v>
      </c>
      <c r="BO20" s="35">
        <v>84827000</v>
      </c>
      <c r="BP20" s="35">
        <f t="shared" ref="BP20:BU20" si="44">SUM(BP21:BP22)</f>
        <v>0</v>
      </c>
      <c r="BQ20" s="35">
        <f t="shared" si="44"/>
        <v>0</v>
      </c>
      <c r="BR20" s="35">
        <f t="shared" si="44"/>
        <v>0</v>
      </c>
      <c r="BS20" s="35">
        <f t="shared" si="44"/>
        <v>0</v>
      </c>
      <c r="BT20" s="35">
        <f t="shared" si="44"/>
        <v>0</v>
      </c>
      <c r="BU20" s="35">
        <f t="shared" si="44"/>
        <v>0</v>
      </c>
      <c r="BV20" s="35">
        <f>0</f>
        <v>0</v>
      </c>
      <c r="BW20" s="35">
        <f t="shared" si="15"/>
        <v>84827000</v>
      </c>
      <c r="BX20" s="35">
        <f>BW20</f>
        <v>84827000</v>
      </c>
      <c r="BY20" s="35">
        <f t="shared" si="17"/>
        <v>0</v>
      </c>
      <c r="BZ20" s="35"/>
    </row>
    <row r="21" spans="1:78" ht="15.75" hidden="1" outlineLevel="4" thickBot="1" x14ac:dyDescent="0.25">
      <c r="A21" s="37"/>
      <c r="B21" s="38">
        <f t="shared" si="0"/>
        <v>0</v>
      </c>
      <c r="C21" s="39"/>
      <c r="D21" s="41"/>
      <c r="E21" s="41"/>
      <c r="F21" s="41"/>
      <c r="G21" s="41">
        <f t="shared" si="33"/>
        <v>0</v>
      </c>
      <c r="H21" s="40" t="s">
        <v>116</v>
      </c>
      <c r="I21" s="40">
        <v>8</v>
      </c>
      <c r="J21" s="42">
        <v>350000000</v>
      </c>
      <c r="K21" s="42"/>
      <c r="L21" s="42"/>
      <c r="M21" s="42"/>
      <c r="N21" s="42"/>
      <c r="O21" s="42">
        <f t="shared" si="2"/>
        <v>350000000</v>
      </c>
      <c r="P21" s="43">
        <f t="shared" si="34"/>
        <v>350000000</v>
      </c>
      <c r="Q21" s="40">
        <v>2</v>
      </c>
      <c r="R21" s="42">
        <v>200000000</v>
      </c>
      <c r="S21" s="42"/>
      <c r="T21" s="42"/>
      <c r="U21" s="42"/>
      <c r="V21" s="42"/>
      <c r="W21" s="42">
        <f t="shared" si="32"/>
        <v>200000000</v>
      </c>
      <c r="X21" s="40">
        <v>2</v>
      </c>
      <c r="Y21" s="42">
        <v>0</v>
      </c>
      <c r="Z21" s="42"/>
      <c r="AA21" s="42"/>
      <c r="AB21" s="42"/>
      <c r="AC21" s="42"/>
      <c r="AD21" s="42">
        <f t="shared" si="5"/>
        <v>0</v>
      </c>
      <c r="AE21" s="42">
        <v>0</v>
      </c>
      <c r="AF21" s="42"/>
      <c r="AG21" s="42"/>
      <c r="AH21" s="42"/>
      <c r="AI21" s="42"/>
      <c r="AJ21" s="42"/>
      <c r="AK21" s="42"/>
      <c r="AL21" s="42"/>
      <c r="AM21" s="42">
        <f t="shared" si="7"/>
        <v>0</v>
      </c>
      <c r="AN21" s="42">
        <v>0</v>
      </c>
      <c r="AO21" s="42"/>
      <c r="AP21" s="42"/>
      <c r="AQ21" s="42"/>
      <c r="AR21" s="42"/>
      <c r="AS21" s="42"/>
      <c r="AT21" s="42"/>
      <c r="AU21" s="42"/>
      <c r="AV21" s="42">
        <f t="shared" si="9"/>
        <v>0</v>
      </c>
      <c r="AW21" s="42">
        <v>0</v>
      </c>
      <c r="AX21" s="42"/>
      <c r="AY21" s="42"/>
      <c r="AZ21" s="42"/>
      <c r="BA21" s="42"/>
      <c r="BB21" s="42"/>
      <c r="BC21" s="42"/>
      <c r="BD21" s="42"/>
      <c r="BE21" s="42">
        <f t="shared" si="11"/>
        <v>0</v>
      </c>
      <c r="BF21" s="42">
        <v>0</v>
      </c>
      <c r="BG21" s="42"/>
      <c r="BH21" s="42"/>
      <c r="BI21" s="42"/>
      <c r="BJ21" s="42"/>
      <c r="BK21" s="42"/>
      <c r="BL21" s="42"/>
      <c r="BM21" s="42"/>
      <c r="BN21" s="42">
        <f t="shared" si="13"/>
        <v>0</v>
      </c>
      <c r="BO21" s="42">
        <v>0</v>
      </c>
      <c r="BP21" s="42"/>
      <c r="BQ21" s="42"/>
      <c r="BR21" s="42"/>
      <c r="BS21" s="42"/>
      <c r="BT21" s="42"/>
      <c r="BU21" s="42"/>
      <c r="BV21" s="42"/>
      <c r="BW21" s="42">
        <f t="shared" si="15"/>
        <v>0</v>
      </c>
      <c r="BX21" s="42"/>
      <c r="BY21" s="42">
        <f t="shared" si="17"/>
        <v>0</v>
      </c>
      <c r="BZ21" s="42"/>
    </row>
    <row r="22" spans="1:78" ht="15.75" hidden="1" outlineLevel="4" thickBot="1" x14ac:dyDescent="0.25">
      <c r="A22" s="37"/>
      <c r="B22" s="38">
        <f t="shared" si="0"/>
        <v>0</v>
      </c>
      <c r="C22" s="39"/>
      <c r="D22" s="41"/>
      <c r="E22" s="41"/>
      <c r="F22" s="41"/>
      <c r="G22" s="41">
        <f t="shared" si="33"/>
        <v>0</v>
      </c>
      <c r="H22" s="40" t="s">
        <v>26</v>
      </c>
      <c r="I22" s="40">
        <v>0</v>
      </c>
      <c r="J22" s="42">
        <v>0</v>
      </c>
      <c r="K22" s="42"/>
      <c r="L22" s="42"/>
      <c r="M22" s="42"/>
      <c r="N22" s="42"/>
      <c r="O22" s="42">
        <f t="shared" si="2"/>
        <v>0</v>
      </c>
      <c r="P22" s="43">
        <f t="shared" si="34"/>
        <v>0</v>
      </c>
      <c r="Q22" s="40">
        <v>2</v>
      </c>
      <c r="R22" s="42">
        <v>1500000000</v>
      </c>
      <c r="S22" s="42"/>
      <c r="T22" s="42"/>
      <c r="U22" s="42"/>
      <c r="V22" s="42"/>
      <c r="W22" s="42">
        <f t="shared" si="32"/>
        <v>1500000000</v>
      </c>
      <c r="X22" s="40">
        <v>2</v>
      </c>
      <c r="Y22" s="42">
        <v>0</v>
      </c>
      <c r="Z22" s="42"/>
      <c r="AA22" s="42"/>
      <c r="AB22" s="42"/>
      <c r="AC22" s="42"/>
      <c r="AD22" s="42">
        <f t="shared" si="5"/>
        <v>0</v>
      </c>
      <c r="AE22" s="42">
        <v>0</v>
      </c>
      <c r="AF22" s="42"/>
      <c r="AG22" s="42"/>
      <c r="AH22" s="42"/>
      <c r="AI22" s="42"/>
      <c r="AJ22" s="42"/>
      <c r="AK22" s="42"/>
      <c r="AL22" s="42"/>
      <c r="AM22" s="42">
        <f t="shared" si="7"/>
        <v>0</v>
      </c>
      <c r="AN22" s="42">
        <v>0</v>
      </c>
      <c r="AO22" s="42"/>
      <c r="AP22" s="42"/>
      <c r="AQ22" s="42"/>
      <c r="AR22" s="42"/>
      <c r="AS22" s="42"/>
      <c r="AT22" s="42"/>
      <c r="AU22" s="42"/>
      <c r="AV22" s="42">
        <f t="shared" si="9"/>
        <v>0</v>
      </c>
      <c r="AW22" s="42">
        <v>0</v>
      </c>
      <c r="AX22" s="42"/>
      <c r="AY22" s="42"/>
      <c r="AZ22" s="42"/>
      <c r="BA22" s="42"/>
      <c r="BB22" s="42"/>
      <c r="BC22" s="42"/>
      <c r="BD22" s="42"/>
      <c r="BE22" s="42">
        <f t="shared" si="11"/>
        <v>0</v>
      </c>
      <c r="BF22" s="42">
        <v>0</v>
      </c>
      <c r="BG22" s="42"/>
      <c r="BH22" s="42"/>
      <c r="BI22" s="42"/>
      <c r="BJ22" s="42"/>
      <c r="BK22" s="42"/>
      <c r="BL22" s="42"/>
      <c r="BM22" s="42"/>
      <c r="BN22" s="42">
        <f t="shared" si="13"/>
        <v>0</v>
      </c>
      <c r="BO22" s="42">
        <v>0</v>
      </c>
      <c r="BP22" s="42"/>
      <c r="BQ22" s="42"/>
      <c r="BR22" s="42"/>
      <c r="BS22" s="42"/>
      <c r="BT22" s="42"/>
      <c r="BU22" s="42"/>
      <c r="BV22" s="42"/>
      <c r="BW22" s="42">
        <f t="shared" si="15"/>
        <v>0</v>
      </c>
      <c r="BX22" s="42"/>
      <c r="BY22" s="42">
        <f t="shared" si="17"/>
        <v>0</v>
      </c>
      <c r="BZ22" s="42"/>
    </row>
    <row r="23" spans="1:78" ht="32.25" outlineLevel="2" thickBot="1" x14ac:dyDescent="0.25">
      <c r="A23" s="25" t="s">
        <v>119</v>
      </c>
      <c r="B23" s="26">
        <f t="shared" si="0"/>
        <v>12</v>
      </c>
      <c r="C23" s="46" t="s">
        <v>120</v>
      </c>
      <c r="D23" s="28">
        <f>SUM(D24)</f>
        <v>190709000</v>
      </c>
      <c r="E23" s="28">
        <f>SUM(E24)</f>
        <v>0</v>
      </c>
      <c r="F23" s="54"/>
      <c r="G23" s="28">
        <f t="shared" si="33"/>
        <v>190709000</v>
      </c>
      <c r="H23" s="52"/>
      <c r="I23" s="52"/>
      <c r="J23" s="27">
        <f>SUM(J24)</f>
        <v>196690000</v>
      </c>
      <c r="K23" s="27">
        <f>SUM(K24)</f>
        <v>0</v>
      </c>
      <c r="L23" s="27">
        <f>SUM(L24)</f>
        <v>0</v>
      </c>
      <c r="M23" s="27">
        <f>SUM(M24)</f>
        <v>0</v>
      </c>
      <c r="N23" s="27">
        <f>SUM(N24)</f>
        <v>0</v>
      </c>
      <c r="O23" s="27">
        <f t="shared" si="2"/>
        <v>196690000</v>
      </c>
      <c r="P23" s="29">
        <f t="shared" si="34"/>
        <v>5981000</v>
      </c>
      <c r="Q23" s="52"/>
      <c r="R23" s="27">
        <f t="shared" ref="R23:W23" si="45">SUM(R24)</f>
        <v>139278500</v>
      </c>
      <c r="S23" s="27">
        <f t="shared" si="45"/>
        <v>0</v>
      </c>
      <c r="T23" s="27">
        <f t="shared" si="45"/>
        <v>0</v>
      </c>
      <c r="U23" s="27">
        <f t="shared" si="45"/>
        <v>0</v>
      </c>
      <c r="V23" s="27">
        <f t="shared" si="45"/>
        <v>0</v>
      </c>
      <c r="W23" s="27">
        <f t="shared" si="45"/>
        <v>139278500</v>
      </c>
      <c r="X23" s="52"/>
      <c r="Y23" s="27">
        <f t="shared" ref="Y23:BX23" si="46">SUM(Y24)</f>
        <v>83500000</v>
      </c>
      <c r="Z23" s="27">
        <f t="shared" si="46"/>
        <v>0</v>
      </c>
      <c r="AA23" s="27">
        <f t="shared" si="46"/>
        <v>0</v>
      </c>
      <c r="AB23" s="27">
        <f t="shared" si="46"/>
        <v>0</v>
      </c>
      <c r="AC23" s="27">
        <f t="shared" si="46"/>
        <v>0</v>
      </c>
      <c r="AD23" s="27">
        <f t="shared" si="5"/>
        <v>83500000</v>
      </c>
      <c r="AE23" s="27">
        <f t="shared" si="46"/>
        <v>83500000</v>
      </c>
      <c r="AF23" s="27">
        <f t="shared" si="46"/>
        <v>0</v>
      </c>
      <c r="AG23" s="27">
        <f t="shared" si="46"/>
        <v>0</v>
      </c>
      <c r="AH23" s="27">
        <f t="shared" si="46"/>
        <v>0</v>
      </c>
      <c r="AI23" s="27">
        <f t="shared" si="46"/>
        <v>0</v>
      </c>
      <c r="AJ23" s="27">
        <f t="shared" si="46"/>
        <v>0</v>
      </c>
      <c r="AK23" s="27">
        <f t="shared" si="46"/>
        <v>0</v>
      </c>
      <c r="AL23" s="27">
        <f t="shared" si="46"/>
        <v>0</v>
      </c>
      <c r="AM23" s="27">
        <f t="shared" si="7"/>
        <v>83500000</v>
      </c>
      <c r="AN23" s="27">
        <f t="shared" si="46"/>
        <v>83500000</v>
      </c>
      <c r="AO23" s="27">
        <f t="shared" si="46"/>
        <v>0</v>
      </c>
      <c r="AP23" s="27">
        <f t="shared" si="46"/>
        <v>0</v>
      </c>
      <c r="AQ23" s="27">
        <f t="shared" si="46"/>
        <v>0</v>
      </c>
      <c r="AR23" s="27">
        <f t="shared" si="46"/>
        <v>0</v>
      </c>
      <c r="AS23" s="27">
        <f t="shared" si="46"/>
        <v>0</v>
      </c>
      <c r="AT23" s="27">
        <f t="shared" si="46"/>
        <v>0</v>
      </c>
      <c r="AU23" s="27">
        <f t="shared" si="46"/>
        <v>0</v>
      </c>
      <c r="AV23" s="27">
        <f t="shared" si="9"/>
        <v>83500000</v>
      </c>
      <c r="AW23" s="27">
        <f t="shared" si="46"/>
        <v>83500000</v>
      </c>
      <c r="AX23" s="27">
        <f t="shared" si="46"/>
        <v>0</v>
      </c>
      <c r="AY23" s="27">
        <f t="shared" si="46"/>
        <v>0</v>
      </c>
      <c r="AZ23" s="27">
        <f t="shared" si="46"/>
        <v>0</v>
      </c>
      <c r="BA23" s="27">
        <f t="shared" si="46"/>
        <v>0</v>
      </c>
      <c r="BB23" s="27">
        <f t="shared" si="46"/>
        <v>0</v>
      </c>
      <c r="BC23" s="27">
        <f t="shared" si="46"/>
        <v>0</v>
      </c>
      <c r="BD23" s="27">
        <f t="shared" si="46"/>
        <v>0</v>
      </c>
      <c r="BE23" s="27">
        <f t="shared" si="11"/>
        <v>83500000</v>
      </c>
      <c r="BF23" s="27">
        <f t="shared" si="46"/>
        <v>83500000</v>
      </c>
      <c r="BG23" s="27">
        <f t="shared" si="46"/>
        <v>0</v>
      </c>
      <c r="BH23" s="27">
        <f t="shared" si="46"/>
        <v>0</v>
      </c>
      <c r="BI23" s="27">
        <f t="shared" si="46"/>
        <v>0</v>
      </c>
      <c r="BJ23" s="27">
        <f t="shared" si="46"/>
        <v>0</v>
      </c>
      <c r="BK23" s="27">
        <f t="shared" si="46"/>
        <v>0</v>
      </c>
      <c r="BL23" s="27">
        <f t="shared" si="46"/>
        <v>0</v>
      </c>
      <c r="BM23" s="27">
        <f t="shared" si="46"/>
        <v>0</v>
      </c>
      <c r="BN23" s="27">
        <f t="shared" si="13"/>
        <v>83500000</v>
      </c>
      <c r="BO23" s="27">
        <f t="shared" si="46"/>
        <v>83500000</v>
      </c>
      <c r="BP23" s="27">
        <f t="shared" si="46"/>
        <v>0</v>
      </c>
      <c r="BQ23" s="27">
        <f t="shared" si="46"/>
        <v>0</v>
      </c>
      <c r="BR23" s="27">
        <f t="shared" si="46"/>
        <v>0</v>
      </c>
      <c r="BS23" s="27">
        <f t="shared" si="46"/>
        <v>0</v>
      </c>
      <c r="BT23" s="27">
        <f t="shared" si="46"/>
        <v>0</v>
      </c>
      <c r="BU23" s="27">
        <f t="shared" si="46"/>
        <v>0</v>
      </c>
      <c r="BV23" s="27">
        <f t="shared" si="46"/>
        <v>0</v>
      </c>
      <c r="BW23" s="27">
        <f t="shared" si="15"/>
        <v>83500000</v>
      </c>
      <c r="BX23" s="27">
        <f t="shared" si="46"/>
        <v>83500000</v>
      </c>
      <c r="BY23" s="27">
        <f t="shared" si="17"/>
        <v>0</v>
      </c>
      <c r="BZ23" s="27"/>
    </row>
    <row r="24" spans="1:78" ht="32.25" outlineLevel="3" collapsed="1" thickBot="1" x14ac:dyDescent="0.25">
      <c r="A24" s="30" t="s">
        <v>121</v>
      </c>
      <c r="B24" s="31">
        <f t="shared" si="0"/>
        <v>15</v>
      </c>
      <c r="C24" s="32" t="s">
        <v>120</v>
      </c>
      <c r="D24" s="34">
        <v>190709000</v>
      </c>
      <c r="E24" s="34"/>
      <c r="F24" s="55"/>
      <c r="G24" s="34">
        <f t="shared" si="33"/>
        <v>190709000</v>
      </c>
      <c r="H24" s="33"/>
      <c r="I24" s="33"/>
      <c r="J24" s="35">
        <f>SUM(J25:J30)</f>
        <v>196690000</v>
      </c>
      <c r="K24" s="35">
        <f>SUM(K25:K29)</f>
        <v>0</v>
      </c>
      <c r="L24" s="35">
        <f>SUM(L25:L29)</f>
        <v>0</v>
      </c>
      <c r="M24" s="35">
        <f>SUM(M25:M29)</f>
        <v>0</v>
      </c>
      <c r="N24" s="35">
        <f>SUM(N25:N29)</f>
        <v>0</v>
      </c>
      <c r="O24" s="35">
        <f t="shared" si="2"/>
        <v>196690000</v>
      </c>
      <c r="P24" s="36">
        <f t="shared" si="34"/>
        <v>5981000</v>
      </c>
      <c r="Q24" s="33"/>
      <c r="R24" s="35">
        <f>SUM(R25:R29)</f>
        <v>139278500</v>
      </c>
      <c r="S24" s="35">
        <f>SUM(S25:S29)</f>
        <v>0</v>
      </c>
      <c r="T24" s="35">
        <f>SUM(T25:T29)</f>
        <v>0</v>
      </c>
      <c r="U24" s="35">
        <f>SUM(U25:U29)</f>
        <v>0</v>
      </c>
      <c r="V24" s="35">
        <f>SUM(V25:V29)</f>
        <v>0</v>
      </c>
      <c r="W24" s="35">
        <f>SUM(W25:W30)</f>
        <v>139278500</v>
      </c>
      <c r="X24" s="33"/>
      <c r="Y24" s="35">
        <v>83500000</v>
      </c>
      <c r="Z24" s="35">
        <f>SUM(Z25:Z29)</f>
        <v>0</v>
      </c>
      <c r="AA24" s="35">
        <f>SUM(AA25:AA29)</f>
        <v>0</v>
      </c>
      <c r="AB24" s="35">
        <f>SUM(AB25:AB29)</f>
        <v>0</v>
      </c>
      <c r="AC24" s="35">
        <f>SUM(AC25:AC29)</f>
        <v>0</v>
      </c>
      <c r="AD24" s="35">
        <f t="shared" si="5"/>
        <v>83500000</v>
      </c>
      <c r="AE24" s="35">
        <v>83500000</v>
      </c>
      <c r="AF24" s="35">
        <f t="shared" ref="AF24:AL24" si="47">SUM(AF25:AF29)</f>
        <v>0</v>
      </c>
      <c r="AG24" s="35">
        <f t="shared" si="47"/>
        <v>0</v>
      </c>
      <c r="AH24" s="35">
        <f t="shared" si="47"/>
        <v>0</v>
      </c>
      <c r="AI24" s="35">
        <f t="shared" si="47"/>
        <v>0</v>
      </c>
      <c r="AJ24" s="35">
        <f t="shared" si="47"/>
        <v>0</v>
      </c>
      <c r="AK24" s="35">
        <f t="shared" si="47"/>
        <v>0</v>
      </c>
      <c r="AL24" s="35">
        <f t="shared" si="47"/>
        <v>0</v>
      </c>
      <c r="AM24" s="35">
        <f t="shared" si="7"/>
        <v>83500000</v>
      </c>
      <c r="AN24" s="35">
        <v>83500000</v>
      </c>
      <c r="AO24" s="35">
        <f t="shared" ref="AO24:AU24" si="48">SUM(AO25:AO29)</f>
        <v>0</v>
      </c>
      <c r="AP24" s="35">
        <f t="shared" si="48"/>
        <v>0</v>
      </c>
      <c r="AQ24" s="35">
        <f t="shared" si="48"/>
        <v>0</v>
      </c>
      <c r="AR24" s="35">
        <f t="shared" si="48"/>
        <v>0</v>
      </c>
      <c r="AS24" s="35">
        <f t="shared" si="48"/>
        <v>0</v>
      </c>
      <c r="AT24" s="35">
        <f t="shared" si="48"/>
        <v>0</v>
      </c>
      <c r="AU24" s="35">
        <f t="shared" si="48"/>
        <v>0</v>
      </c>
      <c r="AV24" s="35">
        <f t="shared" si="9"/>
        <v>83500000</v>
      </c>
      <c r="AW24" s="35">
        <v>83500000</v>
      </c>
      <c r="AX24" s="35">
        <f t="shared" ref="AX24:BD24" si="49">SUM(AX25:AX29)</f>
        <v>0</v>
      </c>
      <c r="AY24" s="35">
        <f t="shared" si="49"/>
        <v>0</v>
      </c>
      <c r="AZ24" s="35">
        <f t="shared" si="49"/>
        <v>0</v>
      </c>
      <c r="BA24" s="35">
        <f t="shared" si="49"/>
        <v>0</v>
      </c>
      <c r="BB24" s="35">
        <f t="shared" si="49"/>
        <v>0</v>
      </c>
      <c r="BC24" s="35">
        <f t="shared" si="49"/>
        <v>0</v>
      </c>
      <c r="BD24" s="35">
        <f t="shared" si="49"/>
        <v>0</v>
      </c>
      <c r="BE24" s="35">
        <f t="shared" si="11"/>
        <v>83500000</v>
      </c>
      <c r="BF24" s="35">
        <v>83500000</v>
      </c>
      <c r="BG24" s="35">
        <f t="shared" ref="BG24:BM24" si="50">SUM(BG25:BG29)</f>
        <v>0</v>
      </c>
      <c r="BH24" s="35">
        <f t="shared" si="50"/>
        <v>0</v>
      </c>
      <c r="BI24" s="35">
        <f t="shared" si="50"/>
        <v>0</v>
      </c>
      <c r="BJ24" s="35">
        <f t="shared" si="50"/>
        <v>0</v>
      </c>
      <c r="BK24" s="35">
        <f t="shared" si="50"/>
        <v>0</v>
      </c>
      <c r="BL24" s="35">
        <f t="shared" si="50"/>
        <v>0</v>
      </c>
      <c r="BM24" s="35">
        <f t="shared" si="50"/>
        <v>0</v>
      </c>
      <c r="BN24" s="35">
        <f t="shared" si="13"/>
        <v>83500000</v>
      </c>
      <c r="BO24" s="35">
        <v>83500000</v>
      </c>
      <c r="BP24" s="35">
        <f t="shared" ref="BP24:BV24" si="51">SUM(BP25:BP29)</f>
        <v>0</v>
      </c>
      <c r="BQ24" s="35">
        <f t="shared" si="51"/>
        <v>0</v>
      </c>
      <c r="BR24" s="35">
        <f t="shared" si="51"/>
        <v>0</v>
      </c>
      <c r="BS24" s="35">
        <f t="shared" si="51"/>
        <v>0</v>
      </c>
      <c r="BT24" s="35">
        <f t="shared" si="51"/>
        <v>0</v>
      </c>
      <c r="BU24" s="35">
        <f t="shared" si="51"/>
        <v>0</v>
      </c>
      <c r="BV24" s="35">
        <f t="shared" si="51"/>
        <v>0</v>
      </c>
      <c r="BW24" s="35">
        <f t="shared" si="15"/>
        <v>83500000</v>
      </c>
      <c r="BX24" s="35">
        <f>BW24</f>
        <v>83500000</v>
      </c>
      <c r="BY24" s="35">
        <f t="shared" ref="BY24:BY87" si="52">BX24-BW24</f>
        <v>0</v>
      </c>
      <c r="BZ24" s="35"/>
    </row>
    <row r="25" spans="1:78" ht="15.75" hidden="1" outlineLevel="4" thickBot="1" x14ac:dyDescent="0.25">
      <c r="A25" s="37"/>
      <c r="B25" s="38">
        <f t="shared" si="0"/>
        <v>0</v>
      </c>
      <c r="C25" s="39"/>
      <c r="D25" s="41"/>
      <c r="E25" s="41"/>
      <c r="F25" s="41"/>
      <c r="G25" s="41">
        <f t="shared" si="33"/>
        <v>0</v>
      </c>
      <c r="H25" s="40" t="s">
        <v>28</v>
      </c>
      <c r="I25" s="40">
        <v>0</v>
      </c>
      <c r="J25" s="42">
        <v>0</v>
      </c>
      <c r="K25" s="42"/>
      <c r="L25" s="42"/>
      <c r="M25" s="42"/>
      <c r="N25" s="42"/>
      <c r="O25" s="42">
        <f t="shared" si="2"/>
        <v>0</v>
      </c>
      <c r="P25" s="43">
        <f t="shared" si="34"/>
        <v>0</v>
      </c>
      <c r="Q25" s="40">
        <v>30</v>
      </c>
      <c r="R25" s="42">
        <v>25314500</v>
      </c>
      <c r="S25" s="42"/>
      <c r="T25" s="42"/>
      <c r="U25" s="42"/>
      <c r="V25" s="42"/>
      <c r="W25" s="42">
        <v>25314500</v>
      </c>
      <c r="X25" s="40">
        <v>30</v>
      </c>
      <c r="Y25" s="42">
        <v>0</v>
      </c>
      <c r="Z25" s="42"/>
      <c r="AA25" s="42"/>
      <c r="AB25" s="42"/>
      <c r="AC25" s="42"/>
      <c r="AD25" s="42">
        <f t="shared" si="5"/>
        <v>0</v>
      </c>
      <c r="AE25" s="42">
        <v>0</v>
      </c>
      <c r="AF25" s="42"/>
      <c r="AG25" s="42"/>
      <c r="AH25" s="42"/>
      <c r="AI25" s="42"/>
      <c r="AJ25" s="42"/>
      <c r="AK25" s="42"/>
      <c r="AL25" s="42"/>
      <c r="AM25" s="42">
        <f t="shared" si="7"/>
        <v>0</v>
      </c>
      <c r="AN25" s="42">
        <v>0</v>
      </c>
      <c r="AO25" s="42"/>
      <c r="AP25" s="42"/>
      <c r="AQ25" s="42"/>
      <c r="AR25" s="42"/>
      <c r="AS25" s="42"/>
      <c r="AT25" s="42"/>
      <c r="AU25" s="42"/>
      <c r="AV25" s="42">
        <f t="shared" si="9"/>
        <v>0</v>
      </c>
      <c r="AW25" s="42">
        <v>0</v>
      </c>
      <c r="AX25" s="42"/>
      <c r="AY25" s="42"/>
      <c r="AZ25" s="42"/>
      <c r="BA25" s="42"/>
      <c r="BB25" s="42"/>
      <c r="BC25" s="42"/>
      <c r="BD25" s="42"/>
      <c r="BE25" s="42">
        <f t="shared" si="11"/>
        <v>0</v>
      </c>
      <c r="BF25" s="42">
        <v>0</v>
      </c>
      <c r="BG25" s="42"/>
      <c r="BH25" s="42"/>
      <c r="BI25" s="42"/>
      <c r="BJ25" s="42"/>
      <c r="BK25" s="42"/>
      <c r="BL25" s="42"/>
      <c r="BM25" s="42"/>
      <c r="BN25" s="42">
        <f t="shared" si="13"/>
        <v>0</v>
      </c>
      <c r="BO25" s="42">
        <v>0</v>
      </c>
      <c r="BP25" s="42"/>
      <c r="BQ25" s="42"/>
      <c r="BR25" s="42"/>
      <c r="BS25" s="42"/>
      <c r="BT25" s="42"/>
      <c r="BU25" s="42"/>
      <c r="BV25" s="42"/>
      <c r="BW25" s="42">
        <f t="shared" si="15"/>
        <v>0</v>
      </c>
      <c r="BX25" s="42"/>
      <c r="BY25" s="42">
        <f t="shared" si="52"/>
        <v>0</v>
      </c>
      <c r="BZ25" s="42"/>
    </row>
    <row r="26" spans="1:78" ht="15.75" hidden="1" outlineLevel="4" thickBot="1" x14ac:dyDescent="0.25">
      <c r="A26" s="37"/>
      <c r="B26" s="38">
        <f t="shared" si="0"/>
        <v>0</v>
      </c>
      <c r="C26" s="39"/>
      <c r="D26" s="41"/>
      <c r="E26" s="41"/>
      <c r="F26" s="41"/>
      <c r="G26" s="41">
        <f t="shared" si="33"/>
        <v>0</v>
      </c>
      <c r="H26" s="40" t="s">
        <v>28</v>
      </c>
      <c r="I26" s="40">
        <v>0</v>
      </c>
      <c r="J26" s="42">
        <v>0</v>
      </c>
      <c r="K26" s="42"/>
      <c r="L26" s="42"/>
      <c r="M26" s="42"/>
      <c r="N26" s="42"/>
      <c r="O26" s="42">
        <f t="shared" si="2"/>
        <v>0</v>
      </c>
      <c r="P26" s="43">
        <f t="shared" si="34"/>
        <v>0</v>
      </c>
      <c r="Q26" s="40">
        <v>30</v>
      </c>
      <c r="R26" s="42">
        <v>25215500</v>
      </c>
      <c r="S26" s="42"/>
      <c r="T26" s="42"/>
      <c r="U26" s="42"/>
      <c r="V26" s="42"/>
      <c r="W26" s="42">
        <v>25215500</v>
      </c>
      <c r="X26" s="40">
        <v>30</v>
      </c>
      <c r="Y26" s="42">
        <v>0</v>
      </c>
      <c r="Z26" s="42"/>
      <c r="AA26" s="42"/>
      <c r="AB26" s="42"/>
      <c r="AC26" s="42"/>
      <c r="AD26" s="42">
        <f t="shared" si="5"/>
        <v>0</v>
      </c>
      <c r="AE26" s="42">
        <v>0</v>
      </c>
      <c r="AF26" s="42"/>
      <c r="AG26" s="42"/>
      <c r="AH26" s="42"/>
      <c r="AI26" s="42"/>
      <c r="AJ26" s="42"/>
      <c r="AK26" s="42"/>
      <c r="AL26" s="42"/>
      <c r="AM26" s="42">
        <f t="shared" si="7"/>
        <v>0</v>
      </c>
      <c r="AN26" s="42">
        <v>0</v>
      </c>
      <c r="AO26" s="42"/>
      <c r="AP26" s="42"/>
      <c r="AQ26" s="42"/>
      <c r="AR26" s="42"/>
      <c r="AS26" s="42"/>
      <c r="AT26" s="42"/>
      <c r="AU26" s="42"/>
      <c r="AV26" s="42">
        <f t="shared" si="9"/>
        <v>0</v>
      </c>
      <c r="AW26" s="42">
        <v>0</v>
      </c>
      <c r="AX26" s="42"/>
      <c r="AY26" s="42"/>
      <c r="AZ26" s="42"/>
      <c r="BA26" s="42"/>
      <c r="BB26" s="42"/>
      <c r="BC26" s="42"/>
      <c r="BD26" s="42"/>
      <c r="BE26" s="42">
        <f t="shared" si="11"/>
        <v>0</v>
      </c>
      <c r="BF26" s="42">
        <v>0</v>
      </c>
      <c r="BG26" s="42"/>
      <c r="BH26" s="42"/>
      <c r="BI26" s="42"/>
      <c r="BJ26" s="42"/>
      <c r="BK26" s="42"/>
      <c r="BL26" s="42"/>
      <c r="BM26" s="42"/>
      <c r="BN26" s="42">
        <f t="shared" si="13"/>
        <v>0</v>
      </c>
      <c r="BO26" s="42">
        <v>0</v>
      </c>
      <c r="BP26" s="42"/>
      <c r="BQ26" s="42"/>
      <c r="BR26" s="42"/>
      <c r="BS26" s="42"/>
      <c r="BT26" s="42"/>
      <c r="BU26" s="42"/>
      <c r="BV26" s="42"/>
      <c r="BW26" s="42">
        <f t="shared" si="15"/>
        <v>0</v>
      </c>
      <c r="BX26" s="42"/>
      <c r="BY26" s="42">
        <f t="shared" si="52"/>
        <v>0</v>
      </c>
      <c r="BZ26" s="42"/>
    </row>
    <row r="27" spans="1:78" ht="15.75" hidden="1" outlineLevel="4" thickBot="1" x14ac:dyDescent="0.25">
      <c r="A27" s="37"/>
      <c r="B27" s="38">
        <f t="shared" si="0"/>
        <v>0</v>
      </c>
      <c r="C27" s="39"/>
      <c r="D27" s="41"/>
      <c r="E27" s="41"/>
      <c r="F27" s="41"/>
      <c r="G27" s="41">
        <f t="shared" si="33"/>
        <v>0</v>
      </c>
      <c r="H27" s="40" t="s">
        <v>122</v>
      </c>
      <c r="I27" s="40">
        <v>0</v>
      </c>
      <c r="J27" s="42">
        <v>0</v>
      </c>
      <c r="K27" s="42"/>
      <c r="L27" s="42"/>
      <c r="M27" s="42"/>
      <c r="N27" s="42"/>
      <c r="O27" s="42">
        <f t="shared" si="2"/>
        <v>0</v>
      </c>
      <c r="P27" s="43">
        <f t="shared" si="34"/>
        <v>0</v>
      </c>
      <c r="Q27" s="40">
        <v>15</v>
      </c>
      <c r="R27" s="42">
        <v>16409500</v>
      </c>
      <c r="S27" s="42"/>
      <c r="T27" s="42"/>
      <c r="U27" s="42"/>
      <c r="V27" s="42"/>
      <c r="W27" s="42">
        <v>16409500</v>
      </c>
      <c r="X27" s="40">
        <v>15</v>
      </c>
      <c r="Y27" s="42">
        <v>0</v>
      </c>
      <c r="Z27" s="42"/>
      <c r="AA27" s="42"/>
      <c r="AB27" s="42"/>
      <c r="AC27" s="42"/>
      <c r="AD27" s="42">
        <f t="shared" si="5"/>
        <v>0</v>
      </c>
      <c r="AE27" s="42">
        <v>0</v>
      </c>
      <c r="AF27" s="42"/>
      <c r="AG27" s="42"/>
      <c r="AH27" s="42"/>
      <c r="AI27" s="42"/>
      <c r="AJ27" s="42"/>
      <c r="AK27" s="42"/>
      <c r="AL27" s="42"/>
      <c r="AM27" s="42">
        <f t="shared" si="7"/>
        <v>0</v>
      </c>
      <c r="AN27" s="42">
        <v>0</v>
      </c>
      <c r="AO27" s="42"/>
      <c r="AP27" s="42"/>
      <c r="AQ27" s="42"/>
      <c r="AR27" s="42"/>
      <c r="AS27" s="42"/>
      <c r="AT27" s="42"/>
      <c r="AU27" s="42"/>
      <c r="AV27" s="42">
        <f t="shared" si="9"/>
        <v>0</v>
      </c>
      <c r="AW27" s="42">
        <v>0</v>
      </c>
      <c r="AX27" s="42"/>
      <c r="AY27" s="42"/>
      <c r="AZ27" s="42"/>
      <c r="BA27" s="42"/>
      <c r="BB27" s="42"/>
      <c r="BC27" s="42"/>
      <c r="BD27" s="42"/>
      <c r="BE27" s="42">
        <f t="shared" si="11"/>
        <v>0</v>
      </c>
      <c r="BF27" s="42">
        <v>0</v>
      </c>
      <c r="BG27" s="42"/>
      <c r="BH27" s="42"/>
      <c r="BI27" s="42"/>
      <c r="BJ27" s="42"/>
      <c r="BK27" s="42"/>
      <c r="BL27" s="42"/>
      <c r="BM27" s="42"/>
      <c r="BN27" s="42">
        <f t="shared" si="13"/>
        <v>0</v>
      </c>
      <c r="BO27" s="42">
        <v>0</v>
      </c>
      <c r="BP27" s="42"/>
      <c r="BQ27" s="42"/>
      <c r="BR27" s="42"/>
      <c r="BS27" s="42"/>
      <c r="BT27" s="42"/>
      <c r="BU27" s="42"/>
      <c r="BV27" s="42"/>
      <c r="BW27" s="42">
        <f t="shared" si="15"/>
        <v>0</v>
      </c>
      <c r="BX27" s="42"/>
      <c r="BY27" s="42">
        <f t="shared" si="52"/>
        <v>0</v>
      </c>
      <c r="BZ27" s="42"/>
    </row>
    <row r="28" spans="1:78" ht="15.75" hidden="1" outlineLevel="4" thickBot="1" x14ac:dyDescent="0.25">
      <c r="A28" s="37"/>
      <c r="B28" s="38"/>
      <c r="C28" s="39"/>
      <c r="D28" s="41"/>
      <c r="E28" s="41"/>
      <c r="F28" s="41"/>
      <c r="G28" s="41">
        <f t="shared" si="33"/>
        <v>0</v>
      </c>
      <c r="H28" s="40" t="s">
        <v>28</v>
      </c>
      <c r="I28" s="40">
        <v>0</v>
      </c>
      <c r="J28" s="42"/>
      <c r="K28" s="42"/>
      <c r="L28" s="42"/>
      <c r="M28" s="42"/>
      <c r="N28" s="42"/>
      <c r="O28" s="42">
        <f t="shared" si="2"/>
        <v>0</v>
      </c>
      <c r="P28" s="43">
        <f t="shared" si="34"/>
        <v>0</v>
      </c>
      <c r="Q28" s="40">
        <v>20</v>
      </c>
      <c r="R28" s="42">
        <v>65759500</v>
      </c>
      <c r="S28" s="42"/>
      <c r="T28" s="42"/>
      <c r="U28" s="42"/>
      <c r="V28" s="42"/>
      <c r="W28" s="42">
        <v>65759500</v>
      </c>
      <c r="X28" s="40">
        <v>20</v>
      </c>
      <c r="Y28" s="42">
        <v>0</v>
      </c>
      <c r="Z28" s="42"/>
      <c r="AA28" s="42"/>
      <c r="AB28" s="42"/>
      <c r="AC28" s="42"/>
      <c r="AD28" s="42">
        <f t="shared" si="5"/>
        <v>0</v>
      </c>
      <c r="AE28" s="42">
        <v>0</v>
      </c>
      <c r="AF28" s="42"/>
      <c r="AG28" s="42"/>
      <c r="AH28" s="42"/>
      <c r="AI28" s="42"/>
      <c r="AJ28" s="42"/>
      <c r="AK28" s="42"/>
      <c r="AL28" s="42"/>
      <c r="AM28" s="42">
        <f t="shared" si="7"/>
        <v>0</v>
      </c>
      <c r="AN28" s="42">
        <v>0</v>
      </c>
      <c r="AO28" s="42"/>
      <c r="AP28" s="42"/>
      <c r="AQ28" s="42"/>
      <c r="AR28" s="42"/>
      <c r="AS28" s="42"/>
      <c r="AT28" s="42"/>
      <c r="AU28" s="42"/>
      <c r="AV28" s="42">
        <f t="shared" si="9"/>
        <v>0</v>
      </c>
      <c r="AW28" s="42">
        <v>0</v>
      </c>
      <c r="AX28" s="42"/>
      <c r="AY28" s="42"/>
      <c r="AZ28" s="42"/>
      <c r="BA28" s="42"/>
      <c r="BB28" s="42"/>
      <c r="BC28" s="42"/>
      <c r="BD28" s="42"/>
      <c r="BE28" s="42">
        <f t="shared" si="11"/>
        <v>0</v>
      </c>
      <c r="BF28" s="42">
        <v>0</v>
      </c>
      <c r="BG28" s="42"/>
      <c r="BH28" s="42"/>
      <c r="BI28" s="42"/>
      <c r="BJ28" s="42"/>
      <c r="BK28" s="42"/>
      <c r="BL28" s="42"/>
      <c r="BM28" s="42"/>
      <c r="BN28" s="42">
        <f t="shared" si="13"/>
        <v>0</v>
      </c>
      <c r="BO28" s="42">
        <v>0</v>
      </c>
      <c r="BP28" s="42"/>
      <c r="BQ28" s="42"/>
      <c r="BR28" s="42"/>
      <c r="BS28" s="42"/>
      <c r="BT28" s="42"/>
      <c r="BU28" s="42"/>
      <c r="BV28" s="42"/>
      <c r="BW28" s="42">
        <f t="shared" si="15"/>
        <v>0</v>
      </c>
      <c r="BX28" s="42"/>
      <c r="BY28" s="42">
        <f t="shared" si="52"/>
        <v>0</v>
      </c>
      <c r="BZ28" s="42"/>
    </row>
    <row r="29" spans="1:78" ht="15.75" hidden="1" outlineLevel="4" thickBot="1" x14ac:dyDescent="0.25">
      <c r="A29" s="37"/>
      <c r="B29" s="38">
        <f>LEN(A29)</f>
        <v>0</v>
      </c>
      <c r="C29" s="39"/>
      <c r="D29" s="59"/>
      <c r="E29" s="59"/>
      <c r="F29" s="59"/>
      <c r="G29" s="59">
        <f t="shared" si="33"/>
        <v>0</v>
      </c>
      <c r="H29" s="58" t="s">
        <v>54</v>
      </c>
      <c r="I29" s="58">
        <v>0</v>
      </c>
      <c r="J29" s="42">
        <v>0</v>
      </c>
      <c r="K29" s="42"/>
      <c r="L29" s="42"/>
      <c r="M29" s="42"/>
      <c r="N29" s="42"/>
      <c r="O29" s="42">
        <f t="shared" si="2"/>
        <v>0</v>
      </c>
      <c r="P29" s="47">
        <f t="shared" si="34"/>
        <v>0</v>
      </c>
      <c r="Q29" s="58">
        <v>24</v>
      </c>
      <c r="R29" s="42">
        <v>6579500</v>
      </c>
      <c r="S29" s="42"/>
      <c r="T29" s="42"/>
      <c r="U29" s="42"/>
      <c r="V29" s="42"/>
      <c r="W29" s="42">
        <v>6579500</v>
      </c>
      <c r="X29" s="58">
        <v>24</v>
      </c>
      <c r="Y29" s="42">
        <v>0</v>
      </c>
      <c r="Z29" s="42"/>
      <c r="AA29" s="42"/>
      <c r="AB29" s="42"/>
      <c r="AC29" s="42"/>
      <c r="AD29" s="42">
        <f t="shared" si="5"/>
        <v>0</v>
      </c>
      <c r="AE29" s="42">
        <v>0</v>
      </c>
      <c r="AF29" s="42"/>
      <c r="AG29" s="42"/>
      <c r="AH29" s="42"/>
      <c r="AI29" s="42"/>
      <c r="AJ29" s="42"/>
      <c r="AK29" s="42"/>
      <c r="AL29" s="42"/>
      <c r="AM29" s="42">
        <f t="shared" si="7"/>
        <v>0</v>
      </c>
      <c r="AN29" s="42">
        <v>0</v>
      </c>
      <c r="AO29" s="42"/>
      <c r="AP29" s="42"/>
      <c r="AQ29" s="42"/>
      <c r="AR29" s="42"/>
      <c r="AS29" s="42"/>
      <c r="AT29" s="42"/>
      <c r="AU29" s="42"/>
      <c r="AV29" s="42">
        <f t="shared" si="9"/>
        <v>0</v>
      </c>
      <c r="AW29" s="42">
        <v>0</v>
      </c>
      <c r="AX29" s="42"/>
      <c r="AY29" s="42"/>
      <c r="AZ29" s="42"/>
      <c r="BA29" s="42"/>
      <c r="BB29" s="42"/>
      <c r="BC29" s="42"/>
      <c r="BD29" s="42"/>
      <c r="BE29" s="42">
        <f t="shared" si="11"/>
        <v>0</v>
      </c>
      <c r="BF29" s="42">
        <v>0</v>
      </c>
      <c r="BG29" s="42"/>
      <c r="BH29" s="42"/>
      <c r="BI29" s="42"/>
      <c r="BJ29" s="42"/>
      <c r="BK29" s="42"/>
      <c r="BL29" s="42"/>
      <c r="BM29" s="42"/>
      <c r="BN29" s="42">
        <f t="shared" si="13"/>
        <v>0</v>
      </c>
      <c r="BO29" s="42">
        <v>0</v>
      </c>
      <c r="BP29" s="42"/>
      <c r="BQ29" s="42"/>
      <c r="BR29" s="42"/>
      <c r="BS29" s="42"/>
      <c r="BT29" s="42"/>
      <c r="BU29" s="42"/>
      <c r="BV29" s="42"/>
      <c r="BW29" s="42">
        <f t="shared" si="15"/>
        <v>0</v>
      </c>
      <c r="BX29" s="42"/>
      <c r="BY29" s="42">
        <f t="shared" si="52"/>
        <v>0</v>
      </c>
      <c r="BZ29" s="42"/>
    </row>
    <row r="30" spans="1:78" ht="15.75" hidden="1" outlineLevel="4" thickBot="1" x14ac:dyDescent="0.25">
      <c r="A30" s="37"/>
      <c r="B30" s="38"/>
      <c r="C30" s="39"/>
      <c r="D30" s="59"/>
      <c r="E30" s="59"/>
      <c r="F30" s="59"/>
      <c r="G30" s="59">
        <f t="shared" si="33"/>
        <v>0</v>
      </c>
      <c r="H30" s="58" t="s">
        <v>28</v>
      </c>
      <c r="I30" s="58">
        <v>96</v>
      </c>
      <c r="J30" s="42">
        <v>196690000</v>
      </c>
      <c r="K30" s="42"/>
      <c r="L30" s="42"/>
      <c r="M30" s="42"/>
      <c r="N30" s="42"/>
      <c r="O30" s="42">
        <f t="shared" si="2"/>
        <v>196690000</v>
      </c>
      <c r="P30" s="47">
        <f t="shared" si="34"/>
        <v>196690000</v>
      </c>
      <c r="Q30" s="58">
        <v>0</v>
      </c>
      <c r="R30" s="42"/>
      <c r="S30" s="42"/>
      <c r="T30" s="42"/>
      <c r="U30" s="42"/>
      <c r="V30" s="42"/>
      <c r="W30" s="42">
        <v>0</v>
      </c>
      <c r="X30" s="58">
        <v>0</v>
      </c>
      <c r="Y30" s="42">
        <v>0</v>
      </c>
      <c r="Z30" s="42"/>
      <c r="AA30" s="42"/>
      <c r="AB30" s="42"/>
      <c r="AC30" s="42"/>
      <c r="AD30" s="42">
        <f t="shared" si="5"/>
        <v>0</v>
      </c>
      <c r="AE30" s="42">
        <v>0</v>
      </c>
      <c r="AF30" s="42"/>
      <c r="AG30" s="42"/>
      <c r="AH30" s="42"/>
      <c r="AI30" s="42"/>
      <c r="AJ30" s="42"/>
      <c r="AK30" s="42"/>
      <c r="AL30" s="42"/>
      <c r="AM30" s="42">
        <f t="shared" si="7"/>
        <v>0</v>
      </c>
      <c r="AN30" s="42">
        <v>0</v>
      </c>
      <c r="AO30" s="42"/>
      <c r="AP30" s="42"/>
      <c r="AQ30" s="42"/>
      <c r="AR30" s="42"/>
      <c r="AS30" s="42"/>
      <c r="AT30" s="42"/>
      <c r="AU30" s="42"/>
      <c r="AV30" s="42">
        <f t="shared" si="9"/>
        <v>0</v>
      </c>
      <c r="AW30" s="42">
        <v>0</v>
      </c>
      <c r="AX30" s="42"/>
      <c r="AY30" s="42"/>
      <c r="AZ30" s="42"/>
      <c r="BA30" s="42"/>
      <c r="BB30" s="42"/>
      <c r="BC30" s="42"/>
      <c r="BD30" s="42"/>
      <c r="BE30" s="42">
        <f t="shared" si="11"/>
        <v>0</v>
      </c>
      <c r="BF30" s="42">
        <v>0</v>
      </c>
      <c r="BG30" s="42"/>
      <c r="BH30" s="42"/>
      <c r="BI30" s="42"/>
      <c r="BJ30" s="42"/>
      <c r="BK30" s="42"/>
      <c r="BL30" s="42"/>
      <c r="BM30" s="42"/>
      <c r="BN30" s="42">
        <f t="shared" si="13"/>
        <v>0</v>
      </c>
      <c r="BO30" s="42">
        <v>0</v>
      </c>
      <c r="BP30" s="42"/>
      <c r="BQ30" s="42"/>
      <c r="BR30" s="42"/>
      <c r="BS30" s="42"/>
      <c r="BT30" s="42"/>
      <c r="BU30" s="42"/>
      <c r="BV30" s="42"/>
      <c r="BW30" s="42">
        <f t="shared" si="15"/>
        <v>0</v>
      </c>
      <c r="BX30" s="42"/>
      <c r="BY30" s="42">
        <f t="shared" si="52"/>
        <v>0</v>
      </c>
      <c r="BZ30" s="42"/>
    </row>
    <row r="31" spans="1:78" ht="32.25" outlineLevel="2" thickBot="1" x14ac:dyDescent="0.25">
      <c r="A31" s="25" t="s">
        <v>123</v>
      </c>
      <c r="B31" s="26">
        <f t="shared" si="0"/>
        <v>12</v>
      </c>
      <c r="C31" s="46" t="s">
        <v>124</v>
      </c>
      <c r="D31" s="28">
        <f>SUM(D32)</f>
        <v>74585000</v>
      </c>
      <c r="E31" s="28">
        <f>SUM(E32)</f>
        <v>0</v>
      </c>
      <c r="F31" s="54"/>
      <c r="G31" s="28">
        <f t="shared" si="33"/>
        <v>74585000</v>
      </c>
      <c r="H31" s="52"/>
      <c r="I31" s="52"/>
      <c r="J31" s="27">
        <f>SUM(J32)</f>
        <v>75000000</v>
      </c>
      <c r="K31" s="27">
        <f>SUM(K32)</f>
        <v>0</v>
      </c>
      <c r="L31" s="27">
        <f>SUM(L32)</f>
        <v>0</v>
      </c>
      <c r="M31" s="27">
        <f>SUM(M32)</f>
        <v>0</v>
      </c>
      <c r="N31" s="27">
        <f>SUM(N32)</f>
        <v>0</v>
      </c>
      <c r="O31" s="27">
        <f t="shared" si="2"/>
        <v>75000000</v>
      </c>
      <c r="P31" s="29">
        <f t="shared" si="34"/>
        <v>415000</v>
      </c>
      <c r="Q31" s="52"/>
      <c r="R31" s="27">
        <f t="shared" ref="R31:W31" si="53">SUM(R32)</f>
        <v>100000000</v>
      </c>
      <c r="S31" s="27">
        <f t="shared" si="53"/>
        <v>0</v>
      </c>
      <c r="T31" s="27">
        <f t="shared" si="53"/>
        <v>0</v>
      </c>
      <c r="U31" s="27">
        <f t="shared" si="53"/>
        <v>0</v>
      </c>
      <c r="V31" s="27">
        <f t="shared" si="53"/>
        <v>0</v>
      </c>
      <c r="W31" s="27">
        <f t="shared" si="53"/>
        <v>100000000</v>
      </c>
      <c r="X31" s="52"/>
      <c r="Y31" s="27">
        <f t="shared" ref="Y31:BX31" si="54">SUM(Y32)</f>
        <v>79298000</v>
      </c>
      <c r="Z31" s="27">
        <f t="shared" si="54"/>
        <v>0</v>
      </c>
      <c r="AA31" s="27">
        <f t="shared" si="54"/>
        <v>0</v>
      </c>
      <c r="AB31" s="27">
        <f t="shared" si="54"/>
        <v>0</v>
      </c>
      <c r="AC31" s="27">
        <f t="shared" si="54"/>
        <v>0</v>
      </c>
      <c r="AD31" s="27">
        <f t="shared" si="5"/>
        <v>79298000</v>
      </c>
      <c r="AE31" s="27">
        <f t="shared" si="54"/>
        <v>79298000</v>
      </c>
      <c r="AF31" s="27">
        <f t="shared" si="54"/>
        <v>0</v>
      </c>
      <c r="AG31" s="27">
        <f t="shared" si="54"/>
        <v>0</v>
      </c>
      <c r="AH31" s="27">
        <f t="shared" si="54"/>
        <v>0</v>
      </c>
      <c r="AI31" s="27">
        <f t="shared" si="54"/>
        <v>0</v>
      </c>
      <c r="AJ31" s="27">
        <f t="shared" si="54"/>
        <v>0</v>
      </c>
      <c r="AK31" s="27">
        <f t="shared" si="54"/>
        <v>0</v>
      </c>
      <c r="AL31" s="27">
        <f t="shared" si="54"/>
        <v>0</v>
      </c>
      <c r="AM31" s="27">
        <f t="shared" si="7"/>
        <v>79298000</v>
      </c>
      <c r="AN31" s="27">
        <f t="shared" si="54"/>
        <v>79298000</v>
      </c>
      <c r="AO31" s="27">
        <f t="shared" si="54"/>
        <v>0</v>
      </c>
      <c r="AP31" s="27">
        <f t="shared" si="54"/>
        <v>0</v>
      </c>
      <c r="AQ31" s="27">
        <f t="shared" si="54"/>
        <v>0</v>
      </c>
      <c r="AR31" s="27">
        <f t="shared" si="54"/>
        <v>0</v>
      </c>
      <c r="AS31" s="27">
        <f t="shared" si="54"/>
        <v>0</v>
      </c>
      <c r="AT31" s="27">
        <f t="shared" si="54"/>
        <v>0</v>
      </c>
      <c r="AU31" s="27">
        <f t="shared" si="54"/>
        <v>0</v>
      </c>
      <c r="AV31" s="27">
        <f t="shared" si="9"/>
        <v>79298000</v>
      </c>
      <c r="AW31" s="27">
        <f t="shared" si="54"/>
        <v>81530000</v>
      </c>
      <c r="AX31" s="27">
        <f t="shared" si="54"/>
        <v>0</v>
      </c>
      <c r="AY31" s="27">
        <f t="shared" si="54"/>
        <v>0</v>
      </c>
      <c r="AZ31" s="27">
        <f t="shared" si="54"/>
        <v>0</v>
      </c>
      <c r="BA31" s="27">
        <f t="shared" si="54"/>
        <v>0</v>
      </c>
      <c r="BB31" s="27">
        <f t="shared" si="54"/>
        <v>0</v>
      </c>
      <c r="BC31" s="27">
        <f t="shared" si="54"/>
        <v>0</v>
      </c>
      <c r="BD31" s="27">
        <f t="shared" si="54"/>
        <v>0</v>
      </c>
      <c r="BE31" s="27">
        <f t="shared" si="11"/>
        <v>81530000</v>
      </c>
      <c r="BF31" s="27">
        <f t="shared" si="54"/>
        <v>81530000</v>
      </c>
      <c r="BG31" s="27">
        <f t="shared" si="54"/>
        <v>0</v>
      </c>
      <c r="BH31" s="27">
        <f t="shared" si="54"/>
        <v>0</v>
      </c>
      <c r="BI31" s="27">
        <f t="shared" si="54"/>
        <v>0</v>
      </c>
      <c r="BJ31" s="27">
        <f t="shared" si="54"/>
        <v>0</v>
      </c>
      <c r="BK31" s="27">
        <f t="shared" si="54"/>
        <v>0</v>
      </c>
      <c r="BL31" s="27">
        <f t="shared" si="54"/>
        <v>0</v>
      </c>
      <c r="BM31" s="27">
        <f t="shared" si="54"/>
        <v>0</v>
      </c>
      <c r="BN31" s="27">
        <f t="shared" si="13"/>
        <v>81530000</v>
      </c>
      <c r="BO31" s="27">
        <f t="shared" si="54"/>
        <v>81530000</v>
      </c>
      <c r="BP31" s="27">
        <f t="shared" si="54"/>
        <v>0</v>
      </c>
      <c r="BQ31" s="27">
        <f t="shared" si="54"/>
        <v>0</v>
      </c>
      <c r="BR31" s="27">
        <f t="shared" si="54"/>
        <v>0</v>
      </c>
      <c r="BS31" s="27">
        <f t="shared" si="54"/>
        <v>0</v>
      </c>
      <c r="BT31" s="27">
        <f t="shared" si="54"/>
        <v>0</v>
      </c>
      <c r="BU31" s="27">
        <f t="shared" si="54"/>
        <v>0</v>
      </c>
      <c r="BV31" s="27">
        <f t="shared" si="54"/>
        <v>0</v>
      </c>
      <c r="BW31" s="27">
        <f t="shared" si="15"/>
        <v>81530000</v>
      </c>
      <c r="BX31" s="27">
        <f t="shared" si="54"/>
        <v>81530000</v>
      </c>
      <c r="BY31" s="27">
        <f t="shared" si="52"/>
        <v>0</v>
      </c>
      <c r="BZ31" s="27"/>
    </row>
    <row r="32" spans="1:78" ht="32.25" outlineLevel="3" collapsed="1" thickBot="1" x14ac:dyDescent="0.25">
      <c r="A32" s="30" t="s">
        <v>125</v>
      </c>
      <c r="B32" s="31">
        <f t="shared" si="0"/>
        <v>15</v>
      </c>
      <c r="C32" s="32" t="s">
        <v>126</v>
      </c>
      <c r="D32" s="34">
        <v>74585000</v>
      </c>
      <c r="E32" s="34"/>
      <c r="F32" s="55"/>
      <c r="G32" s="34">
        <f t="shared" si="33"/>
        <v>74585000</v>
      </c>
      <c r="H32" s="33"/>
      <c r="I32" s="33"/>
      <c r="J32" s="35">
        <f>SUM(J33:J34)</f>
        <v>75000000</v>
      </c>
      <c r="K32" s="35">
        <f>SUM(K33:K34)</f>
        <v>0</v>
      </c>
      <c r="L32" s="35">
        <f>SUM(L33:L34)</f>
        <v>0</v>
      </c>
      <c r="M32" s="35">
        <f>SUM(M33:M34)</f>
        <v>0</v>
      </c>
      <c r="N32" s="35">
        <f>SUM(N33:N34)</f>
        <v>0</v>
      </c>
      <c r="O32" s="35">
        <f t="shared" si="2"/>
        <v>75000000</v>
      </c>
      <c r="P32" s="36">
        <f t="shared" si="34"/>
        <v>415000</v>
      </c>
      <c r="Q32" s="33"/>
      <c r="R32" s="35">
        <f>SUM(R33:R34)</f>
        <v>100000000</v>
      </c>
      <c r="S32" s="35">
        <f>SUM(S33:S34)</f>
        <v>0</v>
      </c>
      <c r="T32" s="35">
        <f>SUM(T33:T34)</f>
        <v>0</v>
      </c>
      <c r="U32" s="35">
        <f>SUM(U33:U34)</f>
        <v>0</v>
      </c>
      <c r="V32" s="35">
        <f>SUM(V33:V34)</f>
        <v>0</v>
      </c>
      <c r="W32" s="35">
        <f t="shared" si="32"/>
        <v>100000000</v>
      </c>
      <c r="X32" s="33"/>
      <c r="Y32" s="35">
        <v>79298000</v>
      </c>
      <c r="Z32" s="35">
        <f>SUM(Z33:Z34)</f>
        <v>0</v>
      </c>
      <c r="AA32" s="35">
        <f>SUM(AA33:AA34)</f>
        <v>0</v>
      </c>
      <c r="AB32" s="35">
        <f>SUM(AB33:AB34)</f>
        <v>0</v>
      </c>
      <c r="AC32" s="35">
        <f>SUM(AC33:AC34)</f>
        <v>0</v>
      </c>
      <c r="AD32" s="35">
        <f t="shared" si="5"/>
        <v>79298000</v>
      </c>
      <c r="AE32" s="35">
        <v>79298000</v>
      </c>
      <c r="AF32" s="35">
        <f t="shared" ref="AF32:AL32" si="55">SUM(AF33:AF34)</f>
        <v>0</v>
      </c>
      <c r="AG32" s="35">
        <f t="shared" si="55"/>
        <v>0</v>
      </c>
      <c r="AH32" s="35">
        <f t="shared" si="55"/>
        <v>0</v>
      </c>
      <c r="AI32" s="35">
        <f t="shared" si="55"/>
        <v>0</v>
      </c>
      <c r="AJ32" s="35">
        <f t="shared" si="55"/>
        <v>0</v>
      </c>
      <c r="AK32" s="35">
        <f t="shared" si="55"/>
        <v>0</v>
      </c>
      <c r="AL32" s="35">
        <f t="shared" si="55"/>
        <v>0</v>
      </c>
      <c r="AM32" s="35">
        <f t="shared" si="7"/>
        <v>79298000</v>
      </c>
      <c r="AN32" s="35">
        <v>79298000</v>
      </c>
      <c r="AO32" s="35">
        <f t="shared" ref="AO32:AU32" si="56">SUM(AO33:AO34)</f>
        <v>0</v>
      </c>
      <c r="AP32" s="35">
        <f t="shared" si="56"/>
        <v>0</v>
      </c>
      <c r="AQ32" s="35">
        <f t="shared" si="56"/>
        <v>0</v>
      </c>
      <c r="AR32" s="35">
        <f t="shared" si="56"/>
        <v>0</v>
      </c>
      <c r="AS32" s="35">
        <f t="shared" si="56"/>
        <v>0</v>
      </c>
      <c r="AT32" s="35">
        <f t="shared" si="56"/>
        <v>0</v>
      </c>
      <c r="AU32" s="35">
        <f t="shared" si="56"/>
        <v>0</v>
      </c>
      <c r="AV32" s="35">
        <f t="shared" si="9"/>
        <v>79298000</v>
      </c>
      <c r="AW32" s="35">
        <f>79298000+2232000</f>
        <v>81530000</v>
      </c>
      <c r="AX32" s="35">
        <f t="shared" ref="AX32:BD32" si="57">SUM(AX33:AX34)</f>
        <v>0</v>
      </c>
      <c r="AY32" s="35">
        <f t="shared" si="57"/>
        <v>0</v>
      </c>
      <c r="AZ32" s="35">
        <f t="shared" si="57"/>
        <v>0</v>
      </c>
      <c r="BA32" s="35">
        <f t="shared" si="57"/>
        <v>0</v>
      </c>
      <c r="BB32" s="35">
        <f t="shared" si="57"/>
        <v>0</v>
      </c>
      <c r="BC32" s="35">
        <f t="shared" si="57"/>
        <v>0</v>
      </c>
      <c r="BD32" s="35">
        <f t="shared" si="57"/>
        <v>0</v>
      </c>
      <c r="BE32" s="35">
        <f t="shared" si="11"/>
        <v>81530000</v>
      </c>
      <c r="BF32" s="35">
        <f>79298000+2232000</f>
        <v>81530000</v>
      </c>
      <c r="BG32" s="35">
        <f t="shared" ref="BG32:BM32" si="58">SUM(BG33:BG34)</f>
        <v>0</v>
      </c>
      <c r="BH32" s="35">
        <f t="shared" si="58"/>
        <v>0</v>
      </c>
      <c r="BI32" s="35">
        <f t="shared" si="58"/>
        <v>0</v>
      </c>
      <c r="BJ32" s="35">
        <f t="shared" si="58"/>
        <v>0</v>
      </c>
      <c r="BK32" s="35">
        <f t="shared" si="58"/>
        <v>0</v>
      </c>
      <c r="BL32" s="35">
        <f t="shared" si="58"/>
        <v>0</v>
      </c>
      <c r="BM32" s="35">
        <f t="shared" si="58"/>
        <v>0</v>
      </c>
      <c r="BN32" s="35">
        <f t="shared" si="13"/>
        <v>81530000</v>
      </c>
      <c r="BO32" s="35">
        <f>79298000+2232000</f>
        <v>81530000</v>
      </c>
      <c r="BP32" s="35">
        <f t="shared" ref="BP32:BV32" si="59">SUM(BP33:BP34)</f>
        <v>0</v>
      </c>
      <c r="BQ32" s="35">
        <f t="shared" si="59"/>
        <v>0</v>
      </c>
      <c r="BR32" s="35">
        <f t="shared" si="59"/>
        <v>0</v>
      </c>
      <c r="BS32" s="35">
        <f t="shared" si="59"/>
        <v>0</v>
      </c>
      <c r="BT32" s="35">
        <f t="shared" si="59"/>
        <v>0</v>
      </c>
      <c r="BU32" s="35">
        <f t="shared" si="59"/>
        <v>0</v>
      </c>
      <c r="BV32" s="35">
        <f t="shared" si="59"/>
        <v>0</v>
      </c>
      <c r="BW32" s="35">
        <f t="shared" si="15"/>
        <v>81530000</v>
      </c>
      <c r="BX32" s="35">
        <f>BW32</f>
        <v>81530000</v>
      </c>
      <c r="BY32" s="35">
        <f t="shared" si="52"/>
        <v>0</v>
      </c>
      <c r="BZ32" s="35"/>
    </row>
    <row r="33" spans="1:78" ht="15.75" hidden="1" outlineLevel="4" thickBot="1" x14ac:dyDescent="0.25">
      <c r="A33" s="37"/>
      <c r="B33" s="38">
        <f t="shared" si="0"/>
        <v>0</v>
      </c>
      <c r="C33" s="39"/>
      <c r="D33" s="41"/>
      <c r="E33" s="41"/>
      <c r="F33" s="41"/>
      <c r="G33" s="41">
        <f t="shared" si="33"/>
        <v>0</v>
      </c>
      <c r="H33" s="40" t="s">
        <v>127</v>
      </c>
      <c r="I33" s="40">
        <v>6</v>
      </c>
      <c r="J33" s="42">
        <v>75000000</v>
      </c>
      <c r="K33" s="42"/>
      <c r="L33" s="42"/>
      <c r="M33" s="42"/>
      <c r="N33" s="42"/>
      <c r="O33" s="42">
        <f t="shared" si="2"/>
        <v>75000000</v>
      </c>
      <c r="P33" s="43">
        <f t="shared" si="34"/>
        <v>75000000</v>
      </c>
      <c r="Q33" s="40">
        <v>0</v>
      </c>
      <c r="R33" s="42">
        <v>0</v>
      </c>
      <c r="S33" s="42"/>
      <c r="T33" s="42"/>
      <c r="U33" s="42"/>
      <c r="V33" s="42"/>
      <c r="W33" s="42">
        <f t="shared" si="32"/>
        <v>0</v>
      </c>
      <c r="X33" s="40">
        <v>0</v>
      </c>
      <c r="Y33" s="42">
        <v>0</v>
      </c>
      <c r="Z33" s="42"/>
      <c r="AA33" s="42"/>
      <c r="AB33" s="42"/>
      <c r="AC33" s="42"/>
      <c r="AD33" s="42">
        <f t="shared" si="5"/>
        <v>0</v>
      </c>
      <c r="AE33" s="42">
        <v>0</v>
      </c>
      <c r="AF33" s="42"/>
      <c r="AG33" s="42"/>
      <c r="AH33" s="42"/>
      <c r="AI33" s="42"/>
      <c r="AJ33" s="42"/>
      <c r="AK33" s="42"/>
      <c r="AL33" s="42"/>
      <c r="AM33" s="42">
        <f t="shared" si="7"/>
        <v>0</v>
      </c>
      <c r="AN33" s="42">
        <v>0</v>
      </c>
      <c r="AO33" s="42"/>
      <c r="AP33" s="42"/>
      <c r="AQ33" s="42"/>
      <c r="AR33" s="42"/>
      <c r="AS33" s="42"/>
      <c r="AT33" s="42"/>
      <c r="AU33" s="42"/>
      <c r="AV33" s="42">
        <f t="shared" si="9"/>
        <v>0</v>
      </c>
      <c r="AW33" s="42">
        <v>0</v>
      </c>
      <c r="AX33" s="42"/>
      <c r="AY33" s="42"/>
      <c r="AZ33" s="42"/>
      <c r="BA33" s="42"/>
      <c r="BB33" s="42"/>
      <c r="BC33" s="42"/>
      <c r="BD33" s="42"/>
      <c r="BE33" s="42">
        <f t="shared" si="11"/>
        <v>0</v>
      </c>
      <c r="BF33" s="42">
        <v>0</v>
      </c>
      <c r="BG33" s="42"/>
      <c r="BH33" s="42"/>
      <c r="BI33" s="42"/>
      <c r="BJ33" s="42"/>
      <c r="BK33" s="42"/>
      <c r="BL33" s="42"/>
      <c r="BM33" s="42"/>
      <c r="BN33" s="42">
        <f t="shared" si="13"/>
        <v>0</v>
      </c>
      <c r="BO33" s="42">
        <v>0</v>
      </c>
      <c r="BP33" s="42"/>
      <c r="BQ33" s="42"/>
      <c r="BR33" s="42"/>
      <c r="BS33" s="42"/>
      <c r="BT33" s="42"/>
      <c r="BU33" s="42"/>
      <c r="BV33" s="42"/>
      <c r="BW33" s="42">
        <f t="shared" si="15"/>
        <v>0</v>
      </c>
      <c r="BX33" s="42"/>
      <c r="BY33" s="42">
        <f t="shared" si="52"/>
        <v>0</v>
      </c>
      <c r="BZ33" s="42"/>
    </row>
    <row r="34" spans="1:78" ht="15.75" hidden="1" outlineLevel="4" thickBot="1" x14ac:dyDescent="0.25">
      <c r="A34" s="37"/>
      <c r="B34" s="38">
        <f t="shared" si="0"/>
        <v>0</v>
      </c>
      <c r="C34" s="39"/>
      <c r="D34" s="41"/>
      <c r="E34" s="41"/>
      <c r="F34" s="41"/>
      <c r="G34" s="41">
        <f t="shared" si="33"/>
        <v>0</v>
      </c>
      <c r="H34" s="40" t="s">
        <v>127</v>
      </c>
      <c r="I34" s="40">
        <v>0</v>
      </c>
      <c r="J34" s="42">
        <v>0</v>
      </c>
      <c r="K34" s="42"/>
      <c r="L34" s="42"/>
      <c r="M34" s="42"/>
      <c r="N34" s="42"/>
      <c r="O34" s="42">
        <f t="shared" si="2"/>
        <v>0</v>
      </c>
      <c r="P34" s="43">
        <f t="shared" si="34"/>
        <v>0</v>
      </c>
      <c r="Q34" s="40">
        <v>6</v>
      </c>
      <c r="R34" s="42">
        <v>100000000</v>
      </c>
      <c r="S34" s="42"/>
      <c r="T34" s="42"/>
      <c r="U34" s="42"/>
      <c r="V34" s="42"/>
      <c r="W34" s="42">
        <f t="shared" si="32"/>
        <v>100000000</v>
      </c>
      <c r="X34" s="40">
        <v>6</v>
      </c>
      <c r="Y34" s="42">
        <v>0</v>
      </c>
      <c r="Z34" s="42"/>
      <c r="AA34" s="42"/>
      <c r="AB34" s="42"/>
      <c r="AC34" s="42"/>
      <c r="AD34" s="42">
        <f t="shared" si="5"/>
        <v>0</v>
      </c>
      <c r="AE34" s="42">
        <v>0</v>
      </c>
      <c r="AF34" s="42"/>
      <c r="AG34" s="42"/>
      <c r="AH34" s="42"/>
      <c r="AI34" s="42"/>
      <c r="AJ34" s="42"/>
      <c r="AK34" s="42"/>
      <c r="AL34" s="42"/>
      <c r="AM34" s="42">
        <f t="shared" si="7"/>
        <v>0</v>
      </c>
      <c r="AN34" s="42">
        <v>0</v>
      </c>
      <c r="AO34" s="42"/>
      <c r="AP34" s="42"/>
      <c r="AQ34" s="42"/>
      <c r="AR34" s="42"/>
      <c r="AS34" s="42"/>
      <c r="AT34" s="42"/>
      <c r="AU34" s="42"/>
      <c r="AV34" s="42">
        <f t="shared" si="9"/>
        <v>0</v>
      </c>
      <c r="AW34" s="42">
        <v>0</v>
      </c>
      <c r="AX34" s="42"/>
      <c r="AY34" s="42"/>
      <c r="AZ34" s="42"/>
      <c r="BA34" s="42"/>
      <c r="BB34" s="42"/>
      <c r="BC34" s="42"/>
      <c r="BD34" s="42"/>
      <c r="BE34" s="42">
        <f t="shared" si="11"/>
        <v>0</v>
      </c>
      <c r="BF34" s="42">
        <v>0</v>
      </c>
      <c r="BG34" s="42"/>
      <c r="BH34" s="42"/>
      <c r="BI34" s="42"/>
      <c r="BJ34" s="42"/>
      <c r="BK34" s="42"/>
      <c r="BL34" s="42"/>
      <c r="BM34" s="42"/>
      <c r="BN34" s="42">
        <f t="shared" si="13"/>
        <v>0</v>
      </c>
      <c r="BO34" s="42">
        <v>0</v>
      </c>
      <c r="BP34" s="42"/>
      <c r="BQ34" s="42"/>
      <c r="BR34" s="42"/>
      <c r="BS34" s="42"/>
      <c r="BT34" s="42"/>
      <c r="BU34" s="42"/>
      <c r="BV34" s="42"/>
      <c r="BW34" s="42">
        <f t="shared" si="15"/>
        <v>0</v>
      </c>
      <c r="BX34" s="42"/>
      <c r="BY34" s="42">
        <f t="shared" si="52"/>
        <v>0</v>
      </c>
      <c r="BZ34" s="42"/>
    </row>
    <row r="35" spans="1:78" ht="32.25" outlineLevel="2" thickBot="1" x14ac:dyDescent="0.25">
      <c r="A35" s="25" t="s">
        <v>128</v>
      </c>
      <c r="B35" s="26">
        <f t="shared" si="0"/>
        <v>12</v>
      </c>
      <c r="C35" s="46" t="s">
        <v>129</v>
      </c>
      <c r="D35" s="28">
        <f>SUM(D36)</f>
        <v>22000000</v>
      </c>
      <c r="E35" s="28">
        <f>SUM(E36)</f>
        <v>0</v>
      </c>
      <c r="F35" s="54"/>
      <c r="G35" s="28">
        <f t="shared" si="33"/>
        <v>22000000</v>
      </c>
      <c r="H35" s="52"/>
      <c r="I35" s="52"/>
      <c r="J35" s="27">
        <f>SUM(J36)</f>
        <v>22000000</v>
      </c>
      <c r="K35" s="27">
        <f>SUM(K36)</f>
        <v>0</v>
      </c>
      <c r="L35" s="27">
        <f>SUM(L36)</f>
        <v>0</v>
      </c>
      <c r="M35" s="27">
        <f>SUM(M36)</f>
        <v>0</v>
      </c>
      <c r="N35" s="27">
        <f>SUM(N36)</f>
        <v>0</v>
      </c>
      <c r="O35" s="27">
        <f t="shared" si="2"/>
        <v>22000000</v>
      </c>
      <c r="P35" s="29">
        <f t="shared" si="34"/>
        <v>0</v>
      </c>
      <c r="Q35" s="52"/>
      <c r="R35" s="27">
        <f>SUM(R36)</f>
        <v>90500000</v>
      </c>
      <c r="S35" s="27">
        <f>SUM(S36)</f>
        <v>0</v>
      </c>
      <c r="T35" s="27">
        <f>SUM(T36)</f>
        <v>0</v>
      </c>
      <c r="U35" s="27">
        <f>SUM(U36)</f>
        <v>0</v>
      </c>
      <c r="V35" s="27">
        <f>SUM(V36)</f>
        <v>0</v>
      </c>
      <c r="W35" s="27">
        <f t="shared" si="32"/>
        <v>90500000</v>
      </c>
      <c r="X35" s="52"/>
      <c r="Y35" s="27">
        <f t="shared" ref="Y35:BX35" si="60">SUM(Y36)</f>
        <v>10500000</v>
      </c>
      <c r="Z35" s="27">
        <f t="shared" si="60"/>
        <v>0</v>
      </c>
      <c r="AA35" s="27">
        <f t="shared" si="60"/>
        <v>0</v>
      </c>
      <c r="AB35" s="27">
        <f t="shared" si="60"/>
        <v>0</v>
      </c>
      <c r="AC35" s="27">
        <f t="shared" si="60"/>
        <v>0</v>
      </c>
      <c r="AD35" s="27">
        <f t="shared" si="5"/>
        <v>10500000</v>
      </c>
      <c r="AE35" s="27">
        <f t="shared" si="60"/>
        <v>10500000</v>
      </c>
      <c r="AF35" s="27">
        <f t="shared" si="60"/>
        <v>0</v>
      </c>
      <c r="AG35" s="27">
        <f t="shared" si="60"/>
        <v>0</v>
      </c>
      <c r="AH35" s="27">
        <f t="shared" si="60"/>
        <v>0</v>
      </c>
      <c r="AI35" s="27">
        <f t="shared" si="60"/>
        <v>0</v>
      </c>
      <c r="AJ35" s="27">
        <f t="shared" si="60"/>
        <v>0</v>
      </c>
      <c r="AK35" s="27">
        <f t="shared" si="60"/>
        <v>0</v>
      </c>
      <c r="AL35" s="27">
        <f t="shared" si="60"/>
        <v>0</v>
      </c>
      <c r="AM35" s="27">
        <f t="shared" si="7"/>
        <v>10500000</v>
      </c>
      <c r="AN35" s="27">
        <f t="shared" si="60"/>
        <v>10500000</v>
      </c>
      <c r="AO35" s="27">
        <f t="shared" si="60"/>
        <v>0</v>
      </c>
      <c r="AP35" s="27">
        <f t="shared" si="60"/>
        <v>0</v>
      </c>
      <c r="AQ35" s="27">
        <f t="shared" si="60"/>
        <v>0</v>
      </c>
      <c r="AR35" s="27">
        <f t="shared" si="60"/>
        <v>0</v>
      </c>
      <c r="AS35" s="27">
        <f t="shared" si="60"/>
        <v>0</v>
      </c>
      <c r="AT35" s="27">
        <f t="shared" si="60"/>
        <v>0</v>
      </c>
      <c r="AU35" s="27">
        <f t="shared" si="60"/>
        <v>0</v>
      </c>
      <c r="AV35" s="27">
        <f t="shared" si="9"/>
        <v>10500000</v>
      </c>
      <c r="AW35" s="27">
        <f t="shared" si="60"/>
        <v>10500000</v>
      </c>
      <c r="AX35" s="27">
        <f t="shared" si="60"/>
        <v>0</v>
      </c>
      <c r="AY35" s="27">
        <f t="shared" si="60"/>
        <v>0</v>
      </c>
      <c r="AZ35" s="27">
        <f t="shared" si="60"/>
        <v>0</v>
      </c>
      <c r="BA35" s="27">
        <f t="shared" si="60"/>
        <v>0</v>
      </c>
      <c r="BB35" s="27">
        <f t="shared" si="60"/>
        <v>0</v>
      </c>
      <c r="BC35" s="27">
        <f t="shared" si="60"/>
        <v>0</v>
      </c>
      <c r="BD35" s="27">
        <f t="shared" si="60"/>
        <v>0</v>
      </c>
      <c r="BE35" s="27">
        <f t="shared" si="11"/>
        <v>10500000</v>
      </c>
      <c r="BF35" s="27">
        <f t="shared" si="60"/>
        <v>10500000</v>
      </c>
      <c r="BG35" s="27">
        <f t="shared" si="60"/>
        <v>0</v>
      </c>
      <c r="BH35" s="27">
        <f t="shared" si="60"/>
        <v>0</v>
      </c>
      <c r="BI35" s="27">
        <f t="shared" si="60"/>
        <v>0</v>
      </c>
      <c r="BJ35" s="27">
        <f t="shared" si="60"/>
        <v>0</v>
      </c>
      <c r="BK35" s="27">
        <f t="shared" si="60"/>
        <v>0</v>
      </c>
      <c r="BL35" s="27">
        <f t="shared" si="60"/>
        <v>0</v>
      </c>
      <c r="BM35" s="27">
        <f t="shared" si="60"/>
        <v>0</v>
      </c>
      <c r="BN35" s="27">
        <f t="shared" si="13"/>
        <v>10500000</v>
      </c>
      <c r="BO35" s="27">
        <f t="shared" si="60"/>
        <v>10500000</v>
      </c>
      <c r="BP35" s="27">
        <f t="shared" si="60"/>
        <v>0</v>
      </c>
      <c r="BQ35" s="27">
        <f t="shared" si="60"/>
        <v>0</v>
      </c>
      <c r="BR35" s="27">
        <f t="shared" si="60"/>
        <v>0</v>
      </c>
      <c r="BS35" s="27">
        <f t="shared" si="60"/>
        <v>0</v>
      </c>
      <c r="BT35" s="27">
        <f t="shared" si="60"/>
        <v>0</v>
      </c>
      <c r="BU35" s="27">
        <f t="shared" si="60"/>
        <v>0</v>
      </c>
      <c r="BV35" s="27">
        <f t="shared" si="60"/>
        <v>0</v>
      </c>
      <c r="BW35" s="27">
        <f t="shared" si="15"/>
        <v>10500000</v>
      </c>
      <c r="BX35" s="27">
        <f t="shared" si="60"/>
        <v>10500000</v>
      </c>
      <c r="BY35" s="27">
        <f t="shared" si="52"/>
        <v>0</v>
      </c>
      <c r="BZ35" s="27"/>
    </row>
    <row r="36" spans="1:78" ht="32.25" outlineLevel="3" collapsed="1" thickBot="1" x14ac:dyDescent="0.25">
      <c r="A36" s="30" t="s">
        <v>130</v>
      </c>
      <c r="B36" s="31">
        <f t="shared" si="0"/>
        <v>15</v>
      </c>
      <c r="C36" s="32" t="s">
        <v>131</v>
      </c>
      <c r="D36" s="34">
        <v>22000000</v>
      </c>
      <c r="E36" s="34"/>
      <c r="F36" s="55"/>
      <c r="G36" s="34">
        <f t="shared" si="33"/>
        <v>22000000</v>
      </c>
      <c r="H36" s="33"/>
      <c r="I36" s="33"/>
      <c r="J36" s="35">
        <f>SUM(J37:J38)</f>
        <v>22000000</v>
      </c>
      <c r="K36" s="35">
        <f>SUM(K37:K38)</f>
        <v>0</v>
      </c>
      <c r="L36" s="35">
        <f>SUM(L37:L38)</f>
        <v>0</v>
      </c>
      <c r="M36" s="35">
        <f>SUM(M37:M38)</f>
        <v>0</v>
      </c>
      <c r="N36" s="35">
        <f>SUM(N37:N38)</f>
        <v>0</v>
      </c>
      <c r="O36" s="35">
        <f t="shared" si="2"/>
        <v>22000000</v>
      </c>
      <c r="P36" s="36">
        <f t="shared" si="34"/>
        <v>0</v>
      </c>
      <c r="Q36" s="33"/>
      <c r="R36" s="35">
        <f>SUM(R37:R38)</f>
        <v>90500000</v>
      </c>
      <c r="S36" s="35">
        <f>SUM(S37:S38)</f>
        <v>0</v>
      </c>
      <c r="T36" s="35">
        <f>SUM(T37:T38)</f>
        <v>0</v>
      </c>
      <c r="U36" s="35">
        <f>SUM(U37:U38)</f>
        <v>0</v>
      </c>
      <c r="V36" s="35">
        <f>SUM(V37:V38)</f>
        <v>0</v>
      </c>
      <c r="W36" s="35">
        <f t="shared" si="32"/>
        <v>90500000</v>
      </c>
      <c r="X36" s="33"/>
      <c r="Y36" s="35">
        <v>10500000</v>
      </c>
      <c r="Z36" s="35">
        <f>SUM(Z37:Z38)</f>
        <v>0</v>
      </c>
      <c r="AA36" s="35">
        <f>SUM(AA37:AA38)</f>
        <v>0</v>
      </c>
      <c r="AB36" s="35">
        <f>SUM(AB37:AB38)</f>
        <v>0</v>
      </c>
      <c r="AC36" s="35">
        <f>SUM(AC37:AC38)</f>
        <v>0</v>
      </c>
      <c r="AD36" s="35">
        <f t="shared" si="5"/>
        <v>10500000</v>
      </c>
      <c r="AE36" s="35">
        <v>10500000</v>
      </c>
      <c r="AF36" s="35">
        <f t="shared" ref="AF36:AL36" si="61">SUM(AF37:AF38)</f>
        <v>0</v>
      </c>
      <c r="AG36" s="35">
        <f t="shared" si="61"/>
        <v>0</v>
      </c>
      <c r="AH36" s="35">
        <f t="shared" si="61"/>
        <v>0</v>
      </c>
      <c r="AI36" s="35">
        <f t="shared" si="61"/>
        <v>0</v>
      </c>
      <c r="AJ36" s="35">
        <f t="shared" si="61"/>
        <v>0</v>
      </c>
      <c r="AK36" s="35">
        <f t="shared" si="61"/>
        <v>0</v>
      </c>
      <c r="AL36" s="35">
        <f t="shared" si="61"/>
        <v>0</v>
      </c>
      <c r="AM36" s="35">
        <f t="shared" si="7"/>
        <v>10500000</v>
      </c>
      <c r="AN36" s="35">
        <v>10500000</v>
      </c>
      <c r="AO36" s="35">
        <f t="shared" ref="AO36:AU36" si="62">SUM(AO37:AO38)</f>
        <v>0</v>
      </c>
      <c r="AP36" s="35">
        <f t="shared" si="62"/>
        <v>0</v>
      </c>
      <c r="AQ36" s="35">
        <f t="shared" si="62"/>
        <v>0</v>
      </c>
      <c r="AR36" s="35">
        <f t="shared" si="62"/>
        <v>0</v>
      </c>
      <c r="AS36" s="35">
        <f t="shared" si="62"/>
        <v>0</v>
      </c>
      <c r="AT36" s="35">
        <f t="shared" si="62"/>
        <v>0</v>
      </c>
      <c r="AU36" s="35">
        <f t="shared" si="62"/>
        <v>0</v>
      </c>
      <c r="AV36" s="35">
        <f t="shared" si="9"/>
        <v>10500000</v>
      </c>
      <c r="AW36" s="35">
        <v>10500000</v>
      </c>
      <c r="AX36" s="35">
        <f t="shared" ref="AX36:BD36" si="63">SUM(AX37:AX38)</f>
        <v>0</v>
      </c>
      <c r="AY36" s="35">
        <f t="shared" si="63"/>
        <v>0</v>
      </c>
      <c r="AZ36" s="35">
        <f t="shared" si="63"/>
        <v>0</v>
      </c>
      <c r="BA36" s="35">
        <f t="shared" si="63"/>
        <v>0</v>
      </c>
      <c r="BB36" s="35">
        <f t="shared" si="63"/>
        <v>0</v>
      </c>
      <c r="BC36" s="35">
        <f t="shared" si="63"/>
        <v>0</v>
      </c>
      <c r="BD36" s="35">
        <f t="shared" si="63"/>
        <v>0</v>
      </c>
      <c r="BE36" s="35">
        <f t="shared" si="11"/>
        <v>10500000</v>
      </c>
      <c r="BF36" s="35">
        <v>10500000</v>
      </c>
      <c r="BG36" s="35">
        <f t="shared" ref="BG36:BM36" si="64">SUM(BG37:BG38)</f>
        <v>0</v>
      </c>
      <c r="BH36" s="35">
        <f t="shared" si="64"/>
        <v>0</v>
      </c>
      <c r="BI36" s="35">
        <f t="shared" si="64"/>
        <v>0</v>
      </c>
      <c r="BJ36" s="35">
        <f t="shared" si="64"/>
        <v>0</v>
      </c>
      <c r="BK36" s="35">
        <f t="shared" si="64"/>
        <v>0</v>
      </c>
      <c r="BL36" s="35">
        <f t="shared" si="64"/>
        <v>0</v>
      </c>
      <c r="BM36" s="35">
        <f t="shared" si="64"/>
        <v>0</v>
      </c>
      <c r="BN36" s="35">
        <f t="shared" si="13"/>
        <v>10500000</v>
      </c>
      <c r="BO36" s="35">
        <v>10500000</v>
      </c>
      <c r="BP36" s="35">
        <f t="shared" ref="BP36:BV36" si="65">SUM(BP37:BP38)</f>
        <v>0</v>
      </c>
      <c r="BQ36" s="35">
        <f t="shared" si="65"/>
        <v>0</v>
      </c>
      <c r="BR36" s="35">
        <f t="shared" si="65"/>
        <v>0</v>
      </c>
      <c r="BS36" s="35">
        <f t="shared" si="65"/>
        <v>0</v>
      </c>
      <c r="BT36" s="35">
        <f t="shared" si="65"/>
        <v>0</v>
      </c>
      <c r="BU36" s="35">
        <f t="shared" si="65"/>
        <v>0</v>
      </c>
      <c r="BV36" s="35">
        <f t="shared" si="65"/>
        <v>0</v>
      </c>
      <c r="BW36" s="35">
        <f t="shared" si="15"/>
        <v>10500000</v>
      </c>
      <c r="BX36" s="35">
        <f>BW36</f>
        <v>10500000</v>
      </c>
      <c r="BY36" s="35">
        <f t="shared" si="52"/>
        <v>0</v>
      </c>
      <c r="BZ36" s="35"/>
    </row>
    <row r="37" spans="1:78" ht="30.75" hidden="1" outlineLevel="4" thickBot="1" x14ac:dyDescent="0.25">
      <c r="A37" s="37"/>
      <c r="B37" s="38">
        <f t="shared" si="0"/>
        <v>0</v>
      </c>
      <c r="C37" s="39"/>
      <c r="D37" s="41"/>
      <c r="E37" s="41"/>
      <c r="F37" s="41"/>
      <c r="G37" s="41">
        <f t="shared" si="33"/>
        <v>0</v>
      </c>
      <c r="H37" s="40" t="s">
        <v>132</v>
      </c>
      <c r="I37" s="40">
        <v>300</v>
      </c>
      <c r="J37" s="42">
        <v>22000000</v>
      </c>
      <c r="K37" s="42"/>
      <c r="L37" s="42"/>
      <c r="M37" s="42"/>
      <c r="N37" s="42"/>
      <c r="O37" s="42">
        <f t="shared" si="2"/>
        <v>22000000</v>
      </c>
      <c r="P37" s="43">
        <f t="shared" si="34"/>
        <v>22000000</v>
      </c>
      <c r="Q37" s="40">
        <v>300</v>
      </c>
      <c r="R37" s="42">
        <v>10500000</v>
      </c>
      <c r="S37" s="42"/>
      <c r="T37" s="42"/>
      <c r="U37" s="42"/>
      <c r="V37" s="42"/>
      <c r="W37" s="42">
        <f t="shared" si="32"/>
        <v>10500000</v>
      </c>
      <c r="X37" s="40">
        <v>300</v>
      </c>
      <c r="Y37" s="42">
        <v>0</v>
      </c>
      <c r="Z37" s="42"/>
      <c r="AA37" s="42"/>
      <c r="AB37" s="42"/>
      <c r="AC37" s="42"/>
      <c r="AD37" s="42">
        <f t="shared" si="5"/>
        <v>0</v>
      </c>
      <c r="AE37" s="42">
        <v>0</v>
      </c>
      <c r="AF37" s="42"/>
      <c r="AG37" s="42"/>
      <c r="AH37" s="42"/>
      <c r="AI37" s="42"/>
      <c r="AJ37" s="42"/>
      <c r="AK37" s="42"/>
      <c r="AL37" s="42"/>
      <c r="AM37" s="42">
        <f t="shared" si="7"/>
        <v>0</v>
      </c>
      <c r="AN37" s="42">
        <v>0</v>
      </c>
      <c r="AO37" s="42"/>
      <c r="AP37" s="42"/>
      <c r="AQ37" s="42"/>
      <c r="AR37" s="42"/>
      <c r="AS37" s="42"/>
      <c r="AT37" s="42"/>
      <c r="AU37" s="42"/>
      <c r="AV37" s="42">
        <f t="shared" si="9"/>
        <v>0</v>
      </c>
      <c r="AW37" s="42">
        <v>0</v>
      </c>
      <c r="AX37" s="42"/>
      <c r="AY37" s="42"/>
      <c r="AZ37" s="42"/>
      <c r="BA37" s="42"/>
      <c r="BB37" s="42"/>
      <c r="BC37" s="42"/>
      <c r="BD37" s="42"/>
      <c r="BE37" s="42">
        <f t="shared" si="11"/>
        <v>0</v>
      </c>
      <c r="BF37" s="42">
        <v>0</v>
      </c>
      <c r="BG37" s="42"/>
      <c r="BH37" s="42"/>
      <c r="BI37" s="42"/>
      <c r="BJ37" s="42"/>
      <c r="BK37" s="42"/>
      <c r="BL37" s="42"/>
      <c r="BM37" s="42"/>
      <c r="BN37" s="42">
        <f t="shared" si="13"/>
        <v>0</v>
      </c>
      <c r="BO37" s="42">
        <v>0</v>
      </c>
      <c r="BP37" s="42"/>
      <c r="BQ37" s="42"/>
      <c r="BR37" s="42"/>
      <c r="BS37" s="42"/>
      <c r="BT37" s="42"/>
      <c r="BU37" s="42"/>
      <c r="BV37" s="42"/>
      <c r="BW37" s="42">
        <f t="shared" si="15"/>
        <v>0</v>
      </c>
      <c r="BX37" s="42"/>
      <c r="BY37" s="42">
        <f t="shared" si="52"/>
        <v>0</v>
      </c>
      <c r="BZ37" s="42"/>
    </row>
    <row r="38" spans="1:78" ht="15.75" hidden="1" outlineLevel="4" thickBot="1" x14ac:dyDescent="0.25">
      <c r="A38" s="37"/>
      <c r="B38" s="38">
        <f t="shared" si="0"/>
        <v>0</v>
      </c>
      <c r="C38" s="39"/>
      <c r="D38" s="41"/>
      <c r="E38" s="41"/>
      <c r="F38" s="41"/>
      <c r="G38" s="41">
        <f t="shared" si="33"/>
        <v>0</v>
      </c>
      <c r="H38" s="40" t="s">
        <v>28</v>
      </c>
      <c r="I38" s="40">
        <v>0</v>
      </c>
      <c r="J38" s="42">
        <v>0</v>
      </c>
      <c r="K38" s="42"/>
      <c r="L38" s="42"/>
      <c r="M38" s="42"/>
      <c r="N38" s="42"/>
      <c r="O38" s="42">
        <f t="shared" si="2"/>
        <v>0</v>
      </c>
      <c r="P38" s="43">
        <f t="shared" si="34"/>
        <v>0</v>
      </c>
      <c r="Q38" s="40">
        <v>15</v>
      </c>
      <c r="R38" s="42">
        <v>80000000</v>
      </c>
      <c r="S38" s="42"/>
      <c r="T38" s="42"/>
      <c r="U38" s="42"/>
      <c r="V38" s="42"/>
      <c r="W38" s="42">
        <f t="shared" si="32"/>
        <v>80000000</v>
      </c>
      <c r="X38" s="40">
        <v>15</v>
      </c>
      <c r="Y38" s="42">
        <v>0</v>
      </c>
      <c r="Z38" s="42"/>
      <c r="AA38" s="42"/>
      <c r="AB38" s="42"/>
      <c r="AC38" s="42"/>
      <c r="AD38" s="42">
        <f t="shared" si="5"/>
        <v>0</v>
      </c>
      <c r="AE38" s="42">
        <v>0</v>
      </c>
      <c r="AF38" s="42"/>
      <c r="AG38" s="42"/>
      <c r="AH38" s="42"/>
      <c r="AI38" s="42"/>
      <c r="AJ38" s="42"/>
      <c r="AK38" s="42"/>
      <c r="AL38" s="42"/>
      <c r="AM38" s="42">
        <f t="shared" si="7"/>
        <v>0</v>
      </c>
      <c r="AN38" s="42">
        <v>0</v>
      </c>
      <c r="AO38" s="42"/>
      <c r="AP38" s="42"/>
      <c r="AQ38" s="42"/>
      <c r="AR38" s="42"/>
      <c r="AS38" s="42"/>
      <c r="AT38" s="42"/>
      <c r="AU38" s="42"/>
      <c r="AV38" s="42">
        <f t="shared" si="9"/>
        <v>0</v>
      </c>
      <c r="AW38" s="42">
        <v>0</v>
      </c>
      <c r="AX38" s="42"/>
      <c r="AY38" s="42"/>
      <c r="AZ38" s="42"/>
      <c r="BA38" s="42"/>
      <c r="BB38" s="42"/>
      <c r="BC38" s="42"/>
      <c r="BD38" s="42"/>
      <c r="BE38" s="42">
        <f t="shared" si="11"/>
        <v>0</v>
      </c>
      <c r="BF38" s="42">
        <v>0</v>
      </c>
      <c r="BG38" s="42"/>
      <c r="BH38" s="42"/>
      <c r="BI38" s="42"/>
      <c r="BJ38" s="42"/>
      <c r="BK38" s="42"/>
      <c r="BL38" s="42"/>
      <c r="BM38" s="42"/>
      <c r="BN38" s="42">
        <f t="shared" si="13"/>
        <v>0</v>
      </c>
      <c r="BO38" s="42">
        <v>0</v>
      </c>
      <c r="BP38" s="42"/>
      <c r="BQ38" s="42"/>
      <c r="BR38" s="42"/>
      <c r="BS38" s="42"/>
      <c r="BT38" s="42"/>
      <c r="BU38" s="42"/>
      <c r="BV38" s="42"/>
      <c r="BW38" s="42">
        <f t="shared" si="15"/>
        <v>0</v>
      </c>
      <c r="BX38" s="42"/>
      <c r="BY38" s="42">
        <f t="shared" si="52"/>
        <v>0</v>
      </c>
      <c r="BZ38" s="42"/>
    </row>
    <row r="39" spans="1:78" ht="16.5" outlineLevel="1" thickBot="1" x14ac:dyDescent="0.25">
      <c r="A39" s="19">
        <v>8.8240740740740745E-2</v>
      </c>
      <c r="B39" s="20">
        <f t="shared" si="0"/>
        <v>18</v>
      </c>
      <c r="C39" s="21" t="s">
        <v>133</v>
      </c>
      <c r="D39" s="23">
        <f>SUM(D40,D55,D65,D72)</f>
        <v>133562500</v>
      </c>
      <c r="E39" s="23">
        <f>SUM(E40,E55,E65,E72)</f>
        <v>50000000</v>
      </c>
      <c r="F39" s="53"/>
      <c r="G39" s="23">
        <f t="shared" si="33"/>
        <v>83562500</v>
      </c>
      <c r="H39" s="51"/>
      <c r="I39" s="51"/>
      <c r="J39" s="22">
        <f>SUM(J40,J55,J65,J72)</f>
        <v>137000000</v>
      </c>
      <c r="K39" s="22">
        <f>SUM(K40,K55,K65,K72)</f>
        <v>0</v>
      </c>
      <c r="L39" s="22">
        <f>SUM(L40,L55,L65,L72)</f>
        <v>0</v>
      </c>
      <c r="M39" s="22">
        <f>SUM(M40,M55,M65,M72)</f>
        <v>0</v>
      </c>
      <c r="N39" s="22">
        <f>SUM(N40,N55,N65,N72)</f>
        <v>0</v>
      </c>
      <c r="O39" s="22">
        <f t="shared" si="2"/>
        <v>137000000</v>
      </c>
      <c r="P39" s="24">
        <f t="shared" si="34"/>
        <v>3437500</v>
      </c>
      <c r="Q39" s="51"/>
      <c r="R39" s="22">
        <f>SUM(R40,R55,R65,R72)</f>
        <v>894000000</v>
      </c>
      <c r="S39" s="22">
        <f>SUM(S40,S55,S65,S72)</f>
        <v>0</v>
      </c>
      <c r="T39" s="22">
        <f>SUM(T40,T55,T65,T72)</f>
        <v>0</v>
      </c>
      <c r="U39" s="22">
        <f>SUM(U40,U55,U65,U72)</f>
        <v>0</v>
      </c>
      <c r="V39" s="22">
        <f>SUM(V40,V55,V65,V72)</f>
        <v>0</v>
      </c>
      <c r="W39" s="22">
        <f t="shared" si="32"/>
        <v>894000000</v>
      </c>
      <c r="X39" s="51"/>
      <c r="Y39" s="22">
        <f>SUM(Y40,Y55,Y65,Y72)</f>
        <v>123132000</v>
      </c>
      <c r="Z39" s="22">
        <f>SUM(Z40,Z55,Z65,Z72)</f>
        <v>0</v>
      </c>
      <c r="AA39" s="22">
        <f>SUM(AA40,AA55,AA65,AA72)</f>
        <v>0</v>
      </c>
      <c r="AB39" s="22">
        <f>SUM(AB40,AB55,AB65,AB72)</f>
        <v>0</v>
      </c>
      <c r="AC39" s="22">
        <f>SUM(AC40,AC55,AC65,AC72)</f>
        <v>0</v>
      </c>
      <c r="AD39" s="22">
        <f t="shared" si="5"/>
        <v>123132000</v>
      </c>
      <c r="AE39" s="22">
        <f t="shared" ref="AE39:AL39" si="66">SUM(AE40,AE55,AE65,AE72)</f>
        <v>123132000</v>
      </c>
      <c r="AF39" s="22">
        <f t="shared" si="66"/>
        <v>0</v>
      </c>
      <c r="AG39" s="22">
        <f t="shared" si="66"/>
        <v>0</v>
      </c>
      <c r="AH39" s="22">
        <f t="shared" si="66"/>
        <v>0</v>
      </c>
      <c r="AI39" s="22">
        <f t="shared" si="66"/>
        <v>0</v>
      </c>
      <c r="AJ39" s="22">
        <f t="shared" si="66"/>
        <v>0</v>
      </c>
      <c r="AK39" s="22">
        <f t="shared" si="66"/>
        <v>0</v>
      </c>
      <c r="AL39" s="22">
        <f t="shared" si="66"/>
        <v>0</v>
      </c>
      <c r="AM39" s="22">
        <f t="shared" si="7"/>
        <v>123132000</v>
      </c>
      <c r="AN39" s="22">
        <f t="shared" ref="AN39:AU39" si="67">SUM(AN40,AN55,AN65,AN72)</f>
        <v>123132000</v>
      </c>
      <c r="AO39" s="22">
        <f t="shared" si="67"/>
        <v>0</v>
      </c>
      <c r="AP39" s="22">
        <f t="shared" si="67"/>
        <v>0</v>
      </c>
      <c r="AQ39" s="22">
        <f t="shared" si="67"/>
        <v>0</v>
      </c>
      <c r="AR39" s="22">
        <f t="shared" si="67"/>
        <v>0</v>
      </c>
      <c r="AS39" s="22">
        <f t="shared" si="67"/>
        <v>0</v>
      </c>
      <c r="AT39" s="22">
        <f t="shared" si="67"/>
        <v>0</v>
      </c>
      <c r="AU39" s="22">
        <f t="shared" si="67"/>
        <v>0</v>
      </c>
      <c r="AV39" s="22">
        <f t="shared" si="9"/>
        <v>123132000</v>
      </c>
      <c r="AW39" s="22">
        <f t="shared" ref="AW39:BD39" si="68">SUM(AW40,AW55,AW65,AW72)</f>
        <v>124248000</v>
      </c>
      <c r="AX39" s="22">
        <f t="shared" si="68"/>
        <v>0</v>
      </c>
      <c r="AY39" s="22">
        <f t="shared" si="68"/>
        <v>0</v>
      </c>
      <c r="AZ39" s="22">
        <f t="shared" si="68"/>
        <v>0</v>
      </c>
      <c r="BA39" s="22">
        <f t="shared" si="68"/>
        <v>0</v>
      </c>
      <c r="BB39" s="22">
        <f t="shared" si="68"/>
        <v>0</v>
      </c>
      <c r="BC39" s="22">
        <f t="shared" si="68"/>
        <v>0</v>
      </c>
      <c r="BD39" s="22">
        <f t="shared" si="68"/>
        <v>0</v>
      </c>
      <c r="BE39" s="22">
        <f t="shared" si="11"/>
        <v>124248000</v>
      </c>
      <c r="BF39" s="22">
        <f t="shared" ref="BF39:BM39" si="69">SUM(BF40,BF55,BF65,BF72)</f>
        <v>124248000</v>
      </c>
      <c r="BG39" s="22">
        <f t="shared" si="69"/>
        <v>0</v>
      </c>
      <c r="BH39" s="22">
        <f t="shared" si="69"/>
        <v>0</v>
      </c>
      <c r="BI39" s="22">
        <f t="shared" si="69"/>
        <v>0</v>
      </c>
      <c r="BJ39" s="22">
        <f t="shared" si="69"/>
        <v>0</v>
      </c>
      <c r="BK39" s="22">
        <f t="shared" si="69"/>
        <v>0</v>
      </c>
      <c r="BL39" s="22">
        <f t="shared" si="69"/>
        <v>0</v>
      </c>
      <c r="BM39" s="22">
        <f t="shared" si="69"/>
        <v>0</v>
      </c>
      <c r="BN39" s="22">
        <f t="shared" si="13"/>
        <v>124248000</v>
      </c>
      <c r="BO39" s="22">
        <f t="shared" ref="BO39:BV39" si="70">SUM(BO40,BO55,BO65,BO72)</f>
        <v>124248000</v>
      </c>
      <c r="BP39" s="22">
        <f t="shared" si="70"/>
        <v>0</v>
      </c>
      <c r="BQ39" s="22">
        <f t="shared" si="70"/>
        <v>0</v>
      </c>
      <c r="BR39" s="22">
        <f t="shared" si="70"/>
        <v>0</v>
      </c>
      <c r="BS39" s="22">
        <f t="shared" si="70"/>
        <v>0</v>
      </c>
      <c r="BT39" s="22">
        <f t="shared" si="70"/>
        <v>0</v>
      </c>
      <c r="BU39" s="22">
        <f t="shared" si="70"/>
        <v>0</v>
      </c>
      <c r="BV39" s="22">
        <f t="shared" si="70"/>
        <v>0</v>
      </c>
      <c r="BW39" s="22">
        <f t="shared" si="15"/>
        <v>124248000</v>
      </c>
      <c r="BX39" s="22">
        <f t="shared" ref="BX39" si="71">SUM(BX40,BX55,BX65,BX72)</f>
        <v>124248000</v>
      </c>
      <c r="BY39" s="22">
        <f t="shared" si="52"/>
        <v>0</v>
      </c>
      <c r="BZ39" s="22"/>
    </row>
    <row r="40" spans="1:78" ht="32.25" outlineLevel="2" thickBot="1" x14ac:dyDescent="0.25">
      <c r="A40" s="25" t="s">
        <v>134</v>
      </c>
      <c r="B40" s="26">
        <f t="shared" si="0"/>
        <v>12</v>
      </c>
      <c r="C40" s="46" t="s">
        <v>135</v>
      </c>
      <c r="D40" s="28">
        <f>SUM(D41,D45,D47,D50)</f>
        <v>119132500</v>
      </c>
      <c r="E40" s="28">
        <f>SUM(E41,E45,E47,E50)</f>
        <v>50000000</v>
      </c>
      <c r="F40" s="54"/>
      <c r="G40" s="28">
        <f t="shared" si="33"/>
        <v>69132500</v>
      </c>
      <c r="H40" s="52"/>
      <c r="I40" s="52"/>
      <c r="J40" s="27">
        <f>SUM(J41,J45,J47,J50)</f>
        <v>122000000</v>
      </c>
      <c r="K40" s="27">
        <f>SUM(K41,K45,K47,K50)</f>
        <v>0</v>
      </c>
      <c r="L40" s="27">
        <f>SUM(L41,L45,L47,L50)</f>
        <v>0</v>
      </c>
      <c r="M40" s="27">
        <f>SUM(M41,M45,M47,M50)</f>
        <v>0</v>
      </c>
      <c r="N40" s="27">
        <f>SUM(N41,N45,N47,N50)</f>
        <v>0</v>
      </c>
      <c r="O40" s="27">
        <f t="shared" si="2"/>
        <v>122000000</v>
      </c>
      <c r="P40" s="29">
        <f t="shared" si="34"/>
        <v>2867500</v>
      </c>
      <c r="Q40" s="52"/>
      <c r="R40" s="27">
        <f>SUM(R41,R45,R47,R50)</f>
        <v>423500000</v>
      </c>
      <c r="S40" s="27">
        <f>SUM(S41,S45,S47,S50)</f>
        <v>0</v>
      </c>
      <c r="T40" s="27">
        <f>SUM(T41,T45,T47,T50)</f>
        <v>0</v>
      </c>
      <c r="U40" s="27">
        <f>SUM(U41,U45,U47,U50)</f>
        <v>0</v>
      </c>
      <c r="V40" s="27">
        <f>SUM(V41,V45,V47,V50)</f>
        <v>0</v>
      </c>
      <c r="W40" s="27">
        <f t="shared" si="32"/>
        <v>423500000</v>
      </c>
      <c r="X40" s="52"/>
      <c r="Y40" s="27">
        <f>SUM(Y41,Y45,Y47,Y50)</f>
        <v>24851800</v>
      </c>
      <c r="Z40" s="27">
        <f>SUM(Z41,Z45,Z47,Z50)</f>
        <v>0</v>
      </c>
      <c r="AA40" s="27">
        <f>SUM(AA41,AA45,AA47,AA50)</f>
        <v>0</v>
      </c>
      <c r="AB40" s="27">
        <f>SUM(AB41,AB45,AB47,AB50)</f>
        <v>0</v>
      </c>
      <c r="AC40" s="27">
        <f>SUM(AC41,AC45,AC47,AC50)</f>
        <v>0</v>
      </c>
      <c r="AD40" s="27">
        <f t="shared" si="5"/>
        <v>24851800</v>
      </c>
      <c r="AE40" s="27">
        <f t="shared" ref="AE40:AL40" si="72">SUM(AE41,AE45,AE47,AE50)</f>
        <v>24851800</v>
      </c>
      <c r="AF40" s="27">
        <f t="shared" si="72"/>
        <v>0</v>
      </c>
      <c r="AG40" s="27">
        <f t="shared" si="72"/>
        <v>0</v>
      </c>
      <c r="AH40" s="27">
        <f t="shared" si="72"/>
        <v>0</v>
      </c>
      <c r="AI40" s="27">
        <f t="shared" si="72"/>
        <v>0</v>
      </c>
      <c r="AJ40" s="27">
        <f t="shared" si="72"/>
        <v>0</v>
      </c>
      <c r="AK40" s="27">
        <f t="shared" si="72"/>
        <v>0</v>
      </c>
      <c r="AL40" s="27">
        <f t="shared" si="72"/>
        <v>0</v>
      </c>
      <c r="AM40" s="27">
        <f t="shared" si="7"/>
        <v>24851800</v>
      </c>
      <c r="AN40" s="27">
        <f t="shared" ref="AN40:AU40" si="73">SUM(AN41,AN45,AN47,AN50)</f>
        <v>24851800</v>
      </c>
      <c r="AO40" s="27">
        <f t="shared" si="73"/>
        <v>0</v>
      </c>
      <c r="AP40" s="27">
        <f t="shared" si="73"/>
        <v>0</v>
      </c>
      <c r="AQ40" s="27">
        <f t="shared" si="73"/>
        <v>0</v>
      </c>
      <c r="AR40" s="27">
        <f t="shared" si="73"/>
        <v>0</v>
      </c>
      <c r="AS40" s="27">
        <f t="shared" si="73"/>
        <v>0</v>
      </c>
      <c r="AT40" s="27">
        <f t="shared" si="73"/>
        <v>0</v>
      </c>
      <c r="AU40" s="27">
        <f t="shared" si="73"/>
        <v>0</v>
      </c>
      <c r="AV40" s="27">
        <f t="shared" si="9"/>
        <v>24851800</v>
      </c>
      <c r="AW40" s="27">
        <f t="shared" ref="AW40:BD40" si="74">SUM(AW41,AW45,AW47,AW50)</f>
        <v>24852000</v>
      </c>
      <c r="AX40" s="27">
        <f t="shared" si="74"/>
        <v>0</v>
      </c>
      <c r="AY40" s="27">
        <f t="shared" si="74"/>
        <v>0</v>
      </c>
      <c r="AZ40" s="27">
        <f t="shared" si="74"/>
        <v>0</v>
      </c>
      <c r="BA40" s="27">
        <f t="shared" si="74"/>
        <v>0</v>
      </c>
      <c r="BB40" s="27">
        <f t="shared" si="74"/>
        <v>0</v>
      </c>
      <c r="BC40" s="27">
        <f t="shared" si="74"/>
        <v>0</v>
      </c>
      <c r="BD40" s="27">
        <f t="shared" si="74"/>
        <v>0</v>
      </c>
      <c r="BE40" s="27">
        <f t="shared" si="11"/>
        <v>24852000</v>
      </c>
      <c r="BF40" s="27">
        <f t="shared" ref="BF40:BM40" si="75">SUM(BF41,BF45,BF47,BF50)</f>
        <v>24852000</v>
      </c>
      <c r="BG40" s="27">
        <f t="shared" si="75"/>
        <v>0</v>
      </c>
      <c r="BH40" s="27">
        <f t="shared" si="75"/>
        <v>0</v>
      </c>
      <c r="BI40" s="27">
        <f t="shared" si="75"/>
        <v>0</v>
      </c>
      <c r="BJ40" s="27">
        <f t="shared" si="75"/>
        <v>0</v>
      </c>
      <c r="BK40" s="27">
        <f t="shared" si="75"/>
        <v>0</v>
      </c>
      <c r="BL40" s="27">
        <f t="shared" si="75"/>
        <v>0</v>
      </c>
      <c r="BM40" s="27">
        <f t="shared" si="75"/>
        <v>0</v>
      </c>
      <c r="BN40" s="27">
        <f t="shared" si="13"/>
        <v>24852000</v>
      </c>
      <c r="BO40" s="27">
        <f t="shared" ref="BO40:BV40" si="76">SUM(BO41,BO45,BO47,BO50)</f>
        <v>24852000</v>
      </c>
      <c r="BP40" s="27">
        <f t="shared" si="76"/>
        <v>0</v>
      </c>
      <c r="BQ40" s="27">
        <f t="shared" si="76"/>
        <v>0</v>
      </c>
      <c r="BR40" s="27">
        <f t="shared" si="76"/>
        <v>0</v>
      </c>
      <c r="BS40" s="27">
        <f t="shared" si="76"/>
        <v>0</v>
      </c>
      <c r="BT40" s="27">
        <f t="shared" si="76"/>
        <v>0</v>
      </c>
      <c r="BU40" s="27">
        <f t="shared" si="76"/>
        <v>0</v>
      </c>
      <c r="BV40" s="27">
        <f t="shared" si="76"/>
        <v>0</v>
      </c>
      <c r="BW40" s="27">
        <f t="shared" si="15"/>
        <v>24852000</v>
      </c>
      <c r="BX40" s="27">
        <f t="shared" ref="BX40" si="77">SUM(BX41,BX45,BX47,BX50)</f>
        <v>24852000</v>
      </c>
      <c r="BY40" s="27">
        <f t="shared" si="52"/>
        <v>0</v>
      </c>
      <c r="BZ40" s="27"/>
    </row>
    <row r="41" spans="1:78" ht="32.25" outlineLevel="3" collapsed="1" thickBot="1" x14ac:dyDescent="0.25">
      <c r="A41" s="30" t="s">
        <v>136</v>
      </c>
      <c r="B41" s="31">
        <f t="shared" si="0"/>
        <v>15</v>
      </c>
      <c r="C41" s="32" t="s">
        <v>137</v>
      </c>
      <c r="D41" s="34">
        <v>119132500</v>
      </c>
      <c r="E41" s="34">
        <v>50000000</v>
      </c>
      <c r="F41" s="57" t="s">
        <v>138</v>
      </c>
      <c r="G41" s="34">
        <f t="shared" si="33"/>
        <v>69132500</v>
      </c>
      <c r="H41" s="33"/>
      <c r="I41" s="33"/>
      <c r="J41" s="35">
        <f>SUM(J42:J44)</f>
        <v>122000000</v>
      </c>
      <c r="K41" s="35">
        <f>SUM(K42:K44)</f>
        <v>0</v>
      </c>
      <c r="L41" s="35">
        <f>SUM(L42:L44)</f>
        <v>0</v>
      </c>
      <c r="M41" s="35">
        <f>SUM(M42:M44)</f>
        <v>0</v>
      </c>
      <c r="N41" s="35">
        <f>SUM(N42:N44)</f>
        <v>0</v>
      </c>
      <c r="O41" s="35">
        <f t="shared" si="2"/>
        <v>122000000</v>
      </c>
      <c r="P41" s="36">
        <f t="shared" si="34"/>
        <v>2867500</v>
      </c>
      <c r="Q41" s="33"/>
      <c r="R41" s="35">
        <f>SUM(R42:R44)</f>
        <v>51500000</v>
      </c>
      <c r="S41" s="35">
        <f>SUM(S42:S44)</f>
        <v>0</v>
      </c>
      <c r="T41" s="35">
        <f>SUM(T42:T44)</f>
        <v>0</v>
      </c>
      <c r="U41" s="35">
        <f>SUM(U42:U44)</f>
        <v>0</v>
      </c>
      <c r="V41" s="35">
        <f>SUM(V42:V44)</f>
        <v>0</v>
      </c>
      <c r="W41" s="35">
        <f t="shared" si="32"/>
        <v>51500000</v>
      </c>
      <c r="X41" s="33"/>
      <c r="Y41" s="35">
        <v>0</v>
      </c>
      <c r="Z41" s="35">
        <f>SUM(Z42:Z44)</f>
        <v>0</v>
      </c>
      <c r="AA41" s="35">
        <f>SUM(AA42:AA44)</f>
        <v>0</v>
      </c>
      <c r="AB41" s="35">
        <f>SUM(AB42:AB44)</f>
        <v>0</v>
      </c>
      <c r="AC41" s="35">
        <f>SUM(AC42:AC44)</f>
        <v>0</v>
      </c>
      <c r="AD41" s="35">
        <f t="shared" si="5"/>
        <v>0</v>
      </c>
      <c r="AE41" s="35">
        <v>0</v>
      </c>
      <c r="AF41" s="35">
        <f t="shared" ref="AF41:AL41" si="78">SUM(AF42:AF44)</f>
        <v>0</v>
      </c>
      <c r="AG41" s="35">
        <f t="shared" si="78"/>
        <v>0</v>
      </c>
      <c r="AH41" s="35">
        <f t="shared" si="78"/>
        <v>0</v>
      </c>
      <c r="AI41" s="35">
        <f t="shared" si="78"/>
        <v>0</v>
      </c>
      <c r="AJ41" s="35">
        <f t="shared" si="78"/>
        <v>0</v>
      </c>
      <c r="AK41" s="35">
        <f t="shared" si="78"/>
        <v>0</v>
      </c>
      <c r="AL41" s="35">
        <f t="shared" si="78"/>
        <v>0</v>
      </c>
      <c r="AM41" s="35">
        <f t="shared" si="7"/>
        <v>0</v>
      </c>
      <c r="AN41" s="35">
        <v>0</v>
      </c>
      <c r="AO41" s="35">
        <f t="shared" ref="AO41:AU41" si="79">SUM(AO42:AO44)</f>
        <v>0</v>
      </c>
      <c r="AP41" s="35">
        <f t="shared" si="79"/>
        <v>0</v>
      </c>
      <c r="AQ41" s="35">
        <f t="shared" si="79"/>
        <v>0</v>
      </c>
      <c r="AR41" s="35">
        <f t="shared" si="79"/>
        <v>0</v>
      </c>
      <c r="AS41" s="35">
        <f t="shared" si="79"/>
        <v>0</v>
      </c>
      <c r="AT41" s="35">
        <f t="shared" si="79"/>
        <v>0</v>
      </c>
      <c r="AU41" s="35">
        <f t="shared" si="79"/>
        <v>0</v>
      </c>
      <c r="AV41" s="35">
        <f t="shared" si="9"/>
        <v>0</v>
      </c>
      <c r="AW41" s="35">
        <v>0</v>
      </c>
      <c r="AX41" s="35">
        <f t="shared" ref="AX41:BD41" si="80">SUM(AX42:AX44)</f>
        <v>0</v>
      </c>
      <c r="AY41" s="35">
        <f t="shared" si="80"/>
        <v>0</v>
      </c>
      <c r="AZ41" s="35">
        <f t="shared" si="80"/>
        <v>0</v>
      </c>
      <c r="BA41" s="35">
        <f t="shared" si="80"/>
        <v>0</v>
      </c>
      <c r="BB41" s="35">
        <f t="shared" si="80"/>
        <v>0</v>
      </c>
      <c r="BC41" s="35">
        <f t="shared" si="80"/>
        <v>0</v>
      </c>
      <c r="BD41" s="35">
        <f t="shared" si="80"/>
        <v>0</v>
      </c>
      <c r="BE41" s="35">
        <f t="shared" si="11"/>
        <v>0</v>
      </c>
      <c r="BF41" s="35">
        <v>0</v>
      </c>
      <c r="BG41" s="35">
        <f t="shared" ref="BG41:BM41" si="81">SUM(BG42:BG44)</f>
        <v>0</v>
      </c>
      <c r="BH41" s="35">
        <f t="shared" si="81"/>
        <v>0</v>
      </c>
      <c r="BI41" s="35">
        <f t="shared" si="81"/>
        <v>0</v>
      </c>
      <c r="BJ41" s="35">
        <f t="shared" si="81"/>
        <v>0</v>
      </c>
      <c r="BK41" s="35">
        <f t="shared" si="81"/>
        <v>0</v>
      </c>
      <c r="BL41" s="35">
        <f t="shared" si="81"/>
        <v>0</v>
      </c>
      <c r="BM41" s="35">
        <f t="shared" si="81"/>
        <v>0</v>
      </c>
      <c r="BN41" s="35">
        <f t="shared" si="13"/>
        <v>0</v>
      </c>
      <c r="BO41" s="35">
        <v>0</v>
      </c>
      <c r="BP41" s="35">
        <f t="shared" ref="BP41:BV41" si="82">SUM(BP42:BP44)</f>
        <v>0</v>
      </c>
      <c r="BQ41" s="35">
        <f t="shared" si="82"/>
        <v>0</v>
      </c>
      <c r="BR41" s="35">
        <f t="shared" si="82"/>
        <v>0</v>
      </c>
      <c r="BS41" s="35">
        <f t="shared" si="82"/>
        <v>0</v>
      </c>
      <c r="BT41" s="35">
        <f t="shared" si="82"/>
        <v>0</v>
      </c>
      <c r="BU41" s="35">
        <f t="shared" si="82"/>
        <v>0</v>
      </c>
      <c r="BV41" s="35">
        <f t="shared" si="82"/>
        <v>0</v>
      </c>
      <c r="BW41" s="35">
        <f t="shared" si="15"/>
        <v>0</v>
      </c>
      <c r="BX41" s="35">
        <f>BW41</f>
        <v>0</v>
      </c>
      <c r="BY41" s="35">
        <f t="shared" si="52"/>
        <v>0</v>
      </c>
      <c r="BZ41" s="35"/>
    </row>
    <row r="42" spans="1:78" ht="15.75" hidden="1" outlineLevel="4" thickBot="1" x14ac:dyDescent="0.25">
      <c r="A42" s="37"/>
      <c r="B42" s="38">
        <f t="shared" si="0"/>
        <v>0</v>
      </c>
      <c r="C42" s="39"/>
      <c r="D42" s="41"/>
      <c r="E42" s="41"/>
      <c r="F42" s="41"/>
      <c r="G42" s="41">
        <f t="shared" si="33"/>
        <v>0</v>
      </c>
      <c r="H42" s="40" t="s">
        <v>54</v>
      </c>
      <c r="I42" s="40">
        <v>1</v>
      </c>
      <c r="J42" s="42">
        <v>50000000</v>
      </c>
      <c r="K42" s="42"/>
      <c r="L42" s="42"/>
      <c r="M42" s="42"/>
      <c r="N42" s="42"/>
      <c r="O42" s="42">
        <f t="shared" si="2"/>
        <v>50000000</v>
      </c>
      <c r="P42" s="43">
        <f t="shared" si="34"/>
        <v>50000000</v>
      </c>
      <c r="Q42" s="40">
        <v>0</v>
      </c>
      <c r="R42" s="42">
        <v>0</v>
      </c>
      <c r="S42" s="42"/>
      <c r="T42" s="42"/>
      <c r="U42" s="42"/>
      <c r="V42" s="42"/>
      <c r="W42" s="42">
        <f t="shared" si="32"/>
        <v>0</v>
      </c>
      <c r="X42" s="40">
        <v>0</v>
      </c>
      <c r="Y42" s="42">
        <v>0</v>
      </c>
      <c r="Z42" s="42"/>
      <c r="AA42" s="42"/>
      <c r="AB42" s="42"/>
      <c r="AC42" s="42"/>
      <c r="AD42" s="42">
        <f t="shared" si="5"/>
        <v>0</v>
      </c>
      <c r="AE42" s="42">
        <v>0</v>
      </c>
      <c r="AF42" s="42"/>
      <c r="AG42" s="42"/>
      <c r="AH42" s="42"/>
      <c r="AI42" s="42"/>
      <c r="AJ42" s="42"/>
      <c r="AK42" s="42"/>
      <c r="AL42" s="42"/>
      <c r="AM42" s="42">
        <f t="shared" si="7"/>
        <v>0</v>
      </c>
      <c r="AN42" s="42">
        <v>0</v>
      </c>
      <c r="AO42" s="42"/>
      <c r="AP42" s="42"/>
      <c r="AQ42" s="42"/>
      <c r="AR42" s="42"/>
      <c r="AS42" s="42"/>
      <c r="AT42" s="42"/>
      <c r="AU42" s="42"/>
      <c r="AV42" s="42">
        <f t="shared" si="9"/>
        <v>0</v>
      </c>
      <c r="AW42" s="42">
        <v>0</v>
      </c>
      <c r="AX42" s="42"/>
      <c r="AY42" s="42"/>
      <c r="AZ42" s="42"/>
      <c r="BA42" s="42"/>
      <c r="BB42" s="42"/>
      <c r="BC42" s="42"/>
      <c r="BD42" s="42"/>
      <c r="BE42" s="42">
        <f t="shared" si="11"/>
        <v>0</v>
      </c>
      <c r="BF42" s="42">
        <v>0</v>
      </c>
      <c r="BG42" s="42"/>
      <c r="BH42" s="42"/>
      <c r="BI42" s="42"/>
      <c r="BJ42" s="42"/>
      <c r="BK42" s="42"/>
      <c r="BL42" s="42"/>
      <c r="BM42" s="42"/>
      <c r="BN42" s="42">
        <f t="shared" si="13"/>
        <v>0</v>
      </c>
      <c r="BO42" s="42">
        <v>0</v>
      </c>
      <c r="BP42" s="42"/>
      <c r="BQ42" s="42"/>
      <c r="BR42" s="42"/>
      <c r="BS42" s="42"/>
      <c r="BT42" s="42"/>
      <c r="BU42" s="42"/>
      <c r="BV42" s="42"/>
      <c r="BW42" s="42">
        <f t="shared" si="15"/>
        <v>0</v>
      </c>
      <c r="BX42" s="42"/>
      <c r="BY42" s="42">
        <f t="shared" si="52"/>
        <v>0</v>
      </c>
      <c r="BZ42" s="42"/>
    </row>
    <row r="43" spans="1:78" ht="15.75" hidden="1" outlineLevel="4" thickBot="1" x14ac:dyDescent="0.25">
      <c r="A43" s="37"/>
      <c r="B43" s="38">
        <f t="shared" si="0"/>
        <v>0</v>
      </c>
      <c r="C43" s="39"/>
      <c r="D43" s="41"/>
      <c r="E43" s="41"/>
      <c r="F43" s="41"/>
      <c r="G43" s="41">
        <f t="shared" si="33"/>
        <v>0</v>
      </c>
      <c r="H43" s="40" t="s">
        <v>28</v>
      </c>
      <c r="I43" s="40">
        <v>500</v>
      </c>
      <c r="J43" s="42">
        <v>22000000</v>
      </c>
      <c r="K43" s="42"/>
      <c r="L43" s="42"/>
      <c r="M43" s="42"/>
      <c r="N43" s="42"/>
      <c r="O43" s="42">
        <f t="shared" si="2"/>
        <v>22000000</v>
      </c>
      <c r="P43" s="43">
        <f t="shared" si="34"/>
        <v>22000000</v>
      </c>
      <c r="Q43" s="40">
        <v>0</v>
      </c>
      <c r="R43" s="42">
        <v>0</v>
      </c>
      <c r="S43" s="42"/>
      <c r="T43" s="42"/>
      <c r="U43" s="42"/>
      <c r="V43" s="42"/>
      <c r="W43" s="42">
        <f t="shared" si="32"/>
        <v>0</v>
      </c>
      <c r="X43" s="40">
        <v>0</v>
      </c>
      <c r="Y43" s="42">
        <v>0</v>
      </c>
      <c r="Z43" s="42"/>
      <c r="AA43" s="42"/>
      <c r="AB43" s="42"/>
      <c r="AC43" s="42"/>
      <c r="AD43" s="42">
        <f t="shared" si="5"/>
        <v>0</v>
      </c>
      <c r="AE43" s="42">
        <v>0</v>
      </c>
      <c r="AF43" s="42"/>
      <c r="AG43" s="42"/>
      <c r="AH43" s="42"/>
      <c r="AI43" s="42"/>
      <c r="AJ43" s="42"/>
      <c r="AK43" s="42"/>
      <c r="AL43" s="42"/>
      <c r="AM43" s="42">
        <f t="shared" si="7"/>
        <v>0</v>
      </c>
      <c r="AN43" s="42">
        <v>0</v>
      </c>
      <c r="AO43" s="42"/>
      <c r="AP43" s="42"/>
      <c r="AQ43" s="42"/>
      <c r="AR43" s="42"/>
      <c r="AS43" s="42"/>
      <c r="AT43" s="42"/>
      <c r="AU43" s="42"/>
      <c r="AV43" s="42">
        <f t="shared" si="9"/>
        <v>0</v>
      </c>
      <c r="AW43" s="42">
        <v>0</v>
      </c>
      <c r="AX43" s="42"/>
      <c r="AY43" s="42"/>
      <c r="AZ43" s="42"/>
      <c r="BA43" s="42"/>
      <c r="BB43" s="42"/>
      <c r="BC43" s="42"/>
      <c r="BD43" s="42"/>
      <c r="BE43" s="42">
        <f t="shared" si="11"/>
        <v>0</v>
      </c>
      <c r="BF43" s="42">
        <v>0</v>
      </c>
      <c r="BG43" s="42"/>
      <c r="BH43" s="42"/>
      <c r="BI43" s="42"/>
      <c r="BJ43" s="42"/>
      <c r="BK43" s="42"/>
      <c r="BL43" s="42"/>
      <c r="BM43" s="42"/>
      <c r="BN43" s="42">
        <f t="shared" si="13"/>
        <v>0</v>
      </c>
      <c r="BO43" s="42">
        <v>0</v>
      </c>
      <c r="BP43" s="42"/>
      <c r="BQ43" s="42"/>
      <c r="BR43" s="42"/>
      <c r="BS43" s="42"/>
      <c r="BT43" s="42"/>
      <c r="BU43" s="42"/>
      <c r="BV43" s="42"/>
      <c r="BW43" s="42">
        <f t="shared" si="15"/>
        <v>0</v>
      </c>
      <c r="BX43" s="42"/>
      <c r="BY43" s="42">
        <f t="shared" si="52"/>
        <v>0</v>
      </c>
      <c r="BZ43" s="42"/>
    </row>
    <row r="44" spans="1:78" ht="15.75" hidden="1" outlineLevel="4" thickBot="1" x14ac:dyDescent="0.25">
      <c r="A44" s="37"/>
      <c r="B44" s="38">
        <f t="shared" si="0"/>
        <v>0</v>
      </c>
      <c r="C44" s="39"/>
      <c r="D44" s="41"/>
      <c r="E44" s="41"/>
      <c r="F44" s="41"/>
      <c r="G44" s="41">
        <f t="shared" si="33"/>
        <v>0</v>
      </c>
      <c r="H44" s="40" t="s">
        <v>54</v>
      </c>
      <c r="I44" s="40">
        <v>6</v>
      </c>
      <c r="J44" s="42">
        <v>50000000</v>
      </c>
      <c r="K44" s="42"/>
      <c r="L44" s="42"/>
      <c r="M44" s="42"/>
      <c r="N44" s="42"/>
      <c r="O44" s="42">
        <f t="shared" si="2"/>
        <v>50000000</v>
      </c>
      <c r="P44" s="43">
        <f t="shared" si="34"/>
        <v>50000000</v>
      </c>
      <c r="Q44" s="40">
        <v>6</v>
      </c>
      <c r="R44" s="42">
        <v>51500000</v>
      </c>
      <c r="S44" s="42"/>
      <c r="T44" s="42"/>
      <c r="U44" s="42"/>
      <c r="V44" s="42"/>
      <c r="W44" s="42">
        <f t="shared" si="32"/>
        <v>51500000</v>
      </c>
      <c r="X44" s="40">
        <v>6</v>
      </c>
      <c r="Y44" s="42">
        <v>0</v>
      </c>
      <c r="Z44" s="42"/>
      <c r="AA44" s="42"/>
      <c r="AB44" s="42"/>
      <c r="AC44" s="42"/>
      <c r="AD44" s="42">
        <f t="shared" si="5"/>
        <v>0</v>
      </c>
      <c r="AE44" s="42">
        <v>0</v>
      </c>
      <c r="AF44" s="42"/>
      <c r="AG44" s="42"/>
      <c r="AH44" s="42"/>
      <c r="AI44" s="42"/>
      <c r="AJ44" s="42"/>
      <c r="AK44" s="42"/>
      <c r="AL44" s="42"/>
      <c r="AM44" s="42">
        <f t="shared" si="7"/>
        <v>0</v>
      </c>
      <c r="AN44" s="42">
        <v>0</v>
      </c>
      <c r="AO44" s="42"/>
      <c r="AP44" s="42"/>
      <c r="AQ44" s="42"/>
      <c r="AR44" s="42"/>
      <c r="AS44" s="42"/>
      <c r="AT44" s="42"/>
      <c r="AU44" s="42"/>
      <c r="AV44" s="42">
        <f t="shared" si="9"/>
        <v>0</v>
      </c>
      <c r="AW44" s="42">
        <v>0</v>
      </c>
      <c r="AX44" s="42"/>
      <c r="AY44" s="42"/>
      <c r="AZ44" s="42"/>
      <c r="BA44" s="42"/>
      <c r="BB44" s="42"/>
      <c r="BC44" s="42"/>
      <c r="BD44" s="42"/>
      <c r="BE44" s="42">
        <f t="shared" si="11"/>
        <v>0</v>
      </c>
      <c r="BF44" s="42">
        <v>0</v>
      </c>
      <c r="BG44" s="42"/>
      <c r="BH44" s="42"/>
      <c r="BI44" s="42"/>
      <c r="BJ44" s="42"/>
      <c r="BK44" s="42"/>
      <c r="BL44" s="42"/>
      <c r="BM44" s="42"/>
      <c r="BN44" s="42">
        <f t="shared" si="13"/>
        <v>0</v>
      </c>
      <c r="BO44" s="42">
        <v>0</v>
      </c>
      <c r="BP44" s="42"/>
      <c r="BQ44" s="42"/>
      <c r="BR44" s="42"/>
      <c r="BS44" s="42"/>
      <c r="BT44" s="42"/>
      <c r="BU44" s="42"/>
      <c r="BV44" s="42"/>
      <c r="BW44" s="42">
        <f t="shared" si="15"/>
        <v>0</v>
      </c>
      <c r="BX44" s="42"/>
      <c r="BY44" s="42">
        <f t="shared" si="52"/>
        <v>0</v>
      </c>
      <c r="BZ44" s="42"/>
    </row>
    <row r="45" spans="1:78" ht="32.25" outlineLevel="3" collapsed="1" thickBot="1" x14ac:dyDescent="0.25">
      <c r="A45" s="30" t="s">
        <v>139</v>
      </c>
      <c r="B45" s="31">
        <f t="shared" si="0"/>
        <v>15</v>
      </c>
      <c r="C45" s="32" t="s">
        <v>140</v>
      </c>
      <c r="D45" s="34"/>
      <c r="E45" s="34"/>
      <c r="F45" s="55"/>
      <c r="G45" s="34">
        <f t="shared" si="33"/>
        <v>0</v>
      </c>
      <c r="H45" s="33"/>
      <c r="I45" s="33"/>
      <c r="J45" s="35">
        <f>SUM(J46)</f>
        <v>0</v>
      </c>
      <c r="K45" s="35">
        <f>SUM(K46)</f>
        <v>0</v>
      </c>
      <c r="L45" s="35">
        <f>SUM(L46)</f>
        <v>0</v>
      </c>
      <c r="M45" s="35">
        <f>SUM(M46)</f>
        <v>0</v>
      </c>
      <c r="N45" s="35">
        <f>SUM(N46)</f>
        <v>0</v>
      </c>
      <c r="O45" s="35">
        <f t="shared" si="2"/>
        <v>0</v>
      </c>
      <c r="P45" s="36">
        <f t="shared" si="34"/>
        <v>0</v>
      </c>
      <c r="Q45" s="33"/>
      <c r="R45" s="35">
        <f>SUM(R46)</f>
        <v>22000000</v>
      </c>
      <c r="S45" s="35">
        <f>SUM(S46)</f>
        <v>0</v>
      </c>
      <c r="T45" s="35">
        <f>SUM(T46)</f>
        <v>0</v>
      </c>
      <c r="U45" s="35">
        <f>SUM(U46)</f>
        <v>0</v>
      </c>
      <c r="V45" s="35">
        <f>SUM(V46)</f>
        <v>0</v>
      </c>
      <c r="W45" s="35">
        <f t="shared" si="32"/>
        <v>22000000</v>
      </c>
      <c r="X45" s="33"/>
      <c r="Y45" s="35">
        <v>0</v>
      </c>
      <c r="Z45" s="35">
        <f>SUM(Z46)</f>
        <v>0</v>
      </c>
      <c r="AA45" s="35">
        <f>SUM(AA46)</f>
        <v>0</v>
      </c>
      <c r="AB45" s="35">
        <f>SUM(AB46)</f>
        <v>0</v>
      </c>
      <c r="AC45" s="35">
        <f>SUM(AC46)</f>
        <v>0</v>
      </c>
      <c r="AD45" s="35">
        <f t="shared" si="5"/>
        <v>0</v>
      </c>
      <c r="AE45" s="35">
        <v>0</v>
      </c>
      <c r="AF45" s="35">
        <f t="shared" ref="AF45:AL45" si="83">SUM(AF46)</f>
        <v>0</v>
      </c>
      <c r="AG45" s="35">
        <f t="shared" si="83"/>
        <v>0</v>
      </c>
      <c r="AH45" s="35">
        <f t="shared" si="83"/>
        <v>0</v>
      </c>
      <c r="AI45" s="35">
        <f t="shared" si="83"/>
        <v>0</v>
      </c>
      <c r="AJ45" s="35">
        <f t="shared" si="83"/>
        <v>0</v>
      </c>
      <c r="AK45" s="35">
        <f t="shared" si="83"/>
        <v>0</v>
      </c>
      <c r="AL45" s="35">
        <f t="shared" si="83"/>
        <v>0</v>
      </c>
      <c r="AM45" s="35">
        <f t="shared" si="7"/>
        <v>0</v>
      </c>
      <c r="AN45" s="35">
        <v>0</v>
      </c>
      <c r="AO45" s="35">
        <f t="shared" ref="AO45:AU45" si="84">SUM(AO46)</f>
        <v>0</v>
      </c>
      <c r="AP45" s="35">
        <f t="shared" si="84"/>
        <v>0</v>
      </c>
      <c r="AQ45" s="35">
        <f t="shared" si="84"/>
        <v>0</v>
      </c>
      <c r="AR45" s="35">
        <f t="shared" si="84"/>
        <v>0</v>
      </c>
      <c r="AS45" s="35">
        <f t="shared" si="84"/>
        <v>0</v>
      </c>
      <c r="AT45" s="35">
        <f t="shared" si="84"/>
        <v>0</v>
      </c>
      <c r="AU45" s="35">
        <f t="shared" si="84"/>
        <v>0</v>
      </c>
      <c r="AV45" s="35">
        <f t="shared" si="9"/>
        <v>0</v>
      </c>
      <c r="AW45" s="35">
        <v>0</v>
      </c>
      <c r="AX45" s="35">
        <f t="shared" ref="AX45:BD45" si="85">SUM(AX46)</f>
        <v>0</v>
      </c>
      <c r="AY45" s="35">
        <f t="shared" si="85"/>
        <v>0</v>
      </c>
      <c r="AZ45" s="35">
        <f t="shared" si="85"/>
        <v>0</v>
      </c>
      <c r="BA45" s="35">
        <f t="shared" si="85"/>
        <v>0</v>
      </c>
      <c r="BB45" s="35">
        <f t="shared" si="85"/>
        <v>0</v>
      </c>
      <c r="BC45" s="35">
        <f t="shared" si="85"/>
        <v>0</v>
      </c>
      <c r="BD45" s="35">
        <f t="shared" si="85"/>
        <v>0</v>
      </c>
      <c r="BE45" s="35">
        <f t="shared" si="11"/>
        <v>0</v>
      </c>
      <c r="BF45" s="35">
        <v>0</v>
      </c>
      <c r="BG45" s="35">
        <f t="shared" ref="BG45:BM45" si="86">SUM(BG46)</f>
        <v>0</v>
      </c>
      <c r="BH45" s="35">
        <f t="shared" si="86"/>
        <v>0</v>
      </c>
      <c r="BI45" s="35">
        <f t="shared" si="86"/>
        <v>0</v>
      </c>
      <c r="BJ45" s="35">
        <f t="shared" si="86"/>
        <v>0</v>
      </c>
      <c r="BK45" s="35">
        <f t="shared" si="86"/>
        <v>0</v>
      </c>
      <c r="BL45" s="35">
        <f t="shared" si="86"/>
        <v>0</v>
      </c>
      <c r="BM45" s="35">
        <f t="shared" si="86"/>
        <v>0</v>
      </c>
      <c r="BN45" s="35">
        <f t="shared" si="13"/>
        <v>0</v>
      </c>
      <c r="BO45" s="35">
        <v>0</v>
      </c>
      <c r="BP45" s="35">
        <f t="shared" ref="BP45:BV45" si="87">SUM(BP46)</f>
        <v>0</v>
      </c>
      <c r="BQ45" s="35">
        <f t="shared" si="87"/>
        <v>0</v>
      </c>
      <c r="BR45" s="35">
        <f t="shared" si="87"/>
        <v>0</v>
      </c>
      <c r="BS45" s="35">
        <f t="shared" si="87"/>
        <v>0</v>
      </c>
      <c r="BT45" s="35">
        <f t="shared" si="87"/>
        <v>0</v>
      </c>
      <c r="BU45" s="35">
        <f t="shared" si="87"/>
        <v>0</v>
      </c>
      <c r="BV45" s="35">
        <f t="shared" si="87"/>
        <v>0</v>
      </c>
      <c r="BW45" s="35">
        <f t="shared" si="15"/>
        <v>0</v>
      </c>
      <c r="BX45" s="35">
        <f>BW45</f>
        <v>0</v>
      </c>
      <c r="BY45" s="35">
        <f t="shared" si="52"/>
        <v>0</v>
      </c>
      <c r="BZ45" s="35"/>
    </row>
    <row r="46" spans="1:78" ht="15.75" hidden="1" outlineLevel="4" thickBot="1" x14ac:dyDescent="0.25">
      <c r="A46" s="37"/>
      <c r="B46" s="38">
        <f t="shared" si="0"/>
        <v>0</v>
      </c>
      <c r="C46" s="39"/>
      <c r="D46" s="41"/>
      <c r="E46" s="41"/>
      <c r="F46" s="41"/>
      <c r="G46" s="41">
        <f t="shared" si="33"/>
        <v>0</v>
      </c>
      <c r="H46" s="40" t="s">
        <v>28</v>
      </c>
      <c r="I46" s="40">
        <v>0</v>
      </c>
      <c r="J46" s="42">
        <v>0</v>
      </c>
      <c r="K46" s="42"/>
      <c r="L46" s="42"/>
      <c r="M46" s="42"/>
      <c r="N46" s="42"/>
      <c r="O46" s="42">
        <f t="shared" si="2"/>
        <v>0</v>
      </c>
      <c r="P46" s="43">
        <f t="shared" si="34"/>
        <v>0</v>
      </c>
      <c r="Q46" s="40">
        <v>500</v>
      </c>
      <c r="R46" s="42">
        <v>22000000</v>
      </c>
      <c r="S46" s="42"/>
      <c r="T46" s="42"/>
      <c r="U46" s="42"/>
      <c r="V46" s="42"/>
      <c r="W46" s="42">
        <f t="shared" si="32"/>
        <v>22000000</v>
      </c>
      <c r="X46" s="40">
        <v>500</v>
      </c>
      <c r="Y46" s="42">
        <v>0</v>
      </c>
      <c r="Z46" s="42"/>
      <c r="AA46" s="42"/>
      <c r="AB46" s="42"/>
      <c r="AC46" s="42"/>
      <c r="AD46" s="42">
        <f t="shared" si="5"/>
        <v>0</v>
      </c>
      <c r="AE46" s="42">
        <v>0</v>
      </c>
      <c r="AF46" s="42"/>
      <c r="AG46" s="42"/>
      <c r="AH46" s="42"/>
      <c r="AI46" s="42"/>
      <c r="AJ46" s="42"/>
      <c r="AK46" s="42"/>
      <c r="AL46" s="42"/>
      <c r="AM46" s="42">
        <f t="shared" si="7"/>
        <v>0</v>
      </c>
      <c r="AN46" s="42">
        <v>0</v>
      </c>
      <c r="AO46" s="42"/>
      <c r="AP46" s="42"/>
      <c r="AQ46" s="42"/>
      <c r="AR46" s="42"/>
      <c r="AS46" s="42"/>
      <c r="AT46" s="42"/>
      <c r="AU46" s="42"/>
      <c r="AV46" s="42">
        <f t="shared" si="9"/>
        <v>0</v>
      </c>
      <c r="AW46" s="42">
        <v>0</v>
      </c>
      <c r="AX46" s="42"/>
      <c r="AY46" s="42"/>
      <c r="AZ46" s="42"/>
      <c r="BA46" s="42"/>
      <c r="BB46" s="42"/>
      <c r="BC46" s="42"/>
      <c r="BD46" s="42"/>
      <c r="BE46" s="42">
        <f t="shared" si="11"/>
        <v>0</v>
      </c>
      <c r="BF46" s="42">
        <v>0</v>
      </c>
      <c r="BG46" s="42"/>
      <c r="BH46" s="42"/>
      <c r="BI46" s="42"/>
      <c r="BJ46" s="42"/>
      <c r="BK46" s="42"/>
      <c r="BL46" s="42"/>
      <c r="BM46" s="42"/>
      <c r="BN46" s="42">
        <f t="shared" si="13"/>
        <v>0</v>
      </c>
      <c r="BO46" s="42">
        <v>0</v>
      </c>
      <c r="BP46" s="42"/>
      <c r="BQ46" s="42"/>
      <c r="BR46" s="42"/>
      <c r="BS46" s="42"/>
      <c r="BT46" s="42"/>
      <c r="BU46" s="42"/>
      <c r="BV46" s="42"/>
      <c r="BW46" s="42">
        <f t="shared" si="15"/>
        <v>0</v>
      </c>
      <c r="BX46" s="42"/>
      <c r="BY46" s="42">
        <f t="shared" si="52"/>
        <v>0</v>
      </c>
      <c r="BZ46" s="42"/>
    </row>
    <row r="47" spans="1:78" ht="32.25" outlineLevel="3" collapsed="1" thickBot="1" x14ac:dyDescent="0.25">
      <c r="A47" s="30" t="s">
        <v>141</v>
      </c>
      <c r="B47" s="31">
        <f t="shared" si="0"/>
        <v>15</v>
      </c>
      <c r="C47" s="32" t="s">
        <v>142</v>
      </c>
      <c r="D47" s="34"/>
      <c r="E47" s="34"/>
      <c r="F47" s="55"/>
      <c r="G47" s="34">
        <f t="shared" si="33"/>
        <v>0</v>
      </c>
      <c r="H47" s="33"/>
      <c r="I47" s="33"/>
      <c r="J47" s="35">
        <f>SUM(J48:J49)</f>
        <v>0</v>
      </c>
      <c r="K47" s="35">
        <f>SUM(K48:K49)</f>
        <v>0</v>
      </c>
      <c r="L47" s="35">
        <f>SUM(L48:L49)</f>
        <v>0</v>
      </c>
      <c r="M47" s="35">
        <f>SUM(M48:M49)</f>
        <v>0</v>
      </c>
      <c r="N47" s="35">
        <f>SUM(N48:N49)</f>
        <v>0</v>
      </c>
      <c r="O47" s="35">
        <f t="shared" si="2"/>
        <v>0</v>
      </c>
      <c r="P47" s="36">
        <f t="shared" si="34"/>
        <v>0</v>
      </c>
      <c r="Q47" s="33"/>
      <c r="R47" s="35">
        <f>SUM(R48:R49)</f>
        <v>20000000</v>
      </c>
      <c r="S47" s="35">
        <f>SUM(S48:S49)</f>
        <v>0</v>
      </c>
      <c r="T47" s="35">
        <f>SUM(T48:T49)</f>
        <v>0</v>
      </c>
      <c r="U47" s="35">
        <f>SUM(U48:U49)</f>
        <v>0</v>
      </c>
      <c r="V47" s="35">
        <f>SUM(V48:V49)</f>
        <v>0</v>
      </c>
      <c r="W47" s="35">
        <f t="shared" si="32"/>
        <v>20000000</v>
      </c>
      <c r="X47" s="33"/>
      <c r="Y47" s="35">
        <v>0</v>
      </c>
      <c r="Z47" s="35">
        <f>SUM(Z48:Z49)</f>
        <v>0</v>
      </c>
      <c r="AA47" s="35">
        <f>SUM(AA48:AA49)</f>
        <v>0</v>
      </c>
      <c r="AB47" s="35">
        <f>SUM(AB48:AB49)</f>
        <v>0</v>
      </c>
      <c r="AC47" s="35">
        <f>SUM(AC48:AC49)</f>
        <v>0</v>
      </c>
      <c r="AD47" s="35">
        <f t="shared" si="5"/>
        <v>0</v>
      </c>
      <c r="AE47" s="35">
        <v>0</v>
      </c>
      <c r="AF47" s="35">
        <f t="shared" ref="AF47:AL47" si="88">SUM(AF48:AF49)</f>
        <v>0</v>
      </c>
      <c r="AG47" s="35">
        <f t="shared" si="88"/>
        <v>0</v>
      </c>
      <c r="AH47" s="35">
        <f t="shared" si="88"/>
        <v>0</v>
      </c>
      <c r="AI47" s="35">
        <f t="shared" si="88"/>
        <v>0</v>
      </c>
      <c r="AJ47" s="35">
        <f t="shared" si="88"/>
        <v>0</v>
      </c>
      <c r="AK47" s="35">
        <f t="shared" si="88"/>
        <v>0</v>
      </c>
      <c r="AL47" s="35">
        <f t="shared" si="88"/>
        <v>0</v>
      </c>
      <c r="AM47" s="35">
        <f t="shared" si="7"/>
        <v>0</v>
      </c>
      <c r="AN47" s="35">
        <v>0</v>
      </c>
      <c r="AO47" s="35">
        <f t="shared" ref="AO47:AU47" si="89">SUM(AO48:AO49)</f>
        <v>0</v>
      </c>
      <c r="AP47" s="35">
        <f t="shared" si="89"/>
        <v>0</v>
      </c>
      <c r="AQ47" s="35">
        <f t="shared" si="89"/>
        <v>0</v>
      </c>
      <c r="AR47" s="35">
        <f t="shared" si="89"/>
        <v>0</v>
      </c>
      <c r="AS47" s="35">
        <f t="shared" si="89"/>
        <v>0</v>
      </c>
      <c r="AT47" s="35">
        <f t="shared" si="89"/>
        <v>0</v>
      </c>
      <c r="AU47" s="35">
        <f t="shared" si="89"/>
        <v>0</v>
      </c>
      <c r="AV47" s="35">
        <f t="shared" si="9"/>
        <v>0</v>
      </c>
      <c r="AW47" s="35">
        <v>0</v>
      </c>
      <c r="AX47" s="35">
        <f t="shared" ref="AX47:BD47" si="90">SUM(AX48:AX49)</f>
        <v>0</v>
      </c>
      <c r="AY47" s="35">
        <f t="shared" si="90"/>
        <v>0</v>
      </c>
      <c r="AZ47" s="35">
        <f t="shared" si="90"/>
        <v>0</v>
      </c>
      <c r="BA47" s="35">
        <f t="shared" si="90"/>
        <v>0</v>
      </c>
      <c r="BB47" s="35">
        <f t="shared" si="90"/>
        <v>0</v>
      </c>
      <c r="BC47" s="35">
        <f t="shared" si="90"/>
        <v>0</v>
      </c>
      <c r="BD47" s="35">
        <f t="shared" si="90"/>
        <v>0</v>
      </c>
      <c r="BE47" s="35">
        <f t="shared" si="11"/>
        <v>0</v>
      </c>
      <c r="BF47" s="35">
        <v>0</v>
      </c>
      <c r="BG47" s="35">
        <f t="shared" ref="BG47:BM47" si="91">SUM(BG48:BG49)</f>
        <v>0</v>
      </c>
      <c r="BH47" s="35">
        <f t="shared" si="91"/>
        <v>0</v>
      </c>
      <c r="BI47" s="35">
        <f t="shared" si="91"/>
        <v>0</v>
      </c>
      <c r="BJ47" s="35">
        <f t="shared" si="91"/>
        <v>0</v>
      </c>
      <c r="BK47" s="35">
        <f t="shared" si="91"/>
        <v>0</v>
      </c>
      <c r="BL47" s="35">
        <f t="shared" si="91"/>
        <v>0</v>
      </c>
      <c r="BM47" s="35">
        <f t="shared" si="91"/>
        <v>0</v>
      </c>
      <c r="BN47" s="35">
        <f t="shared" si="13"/>
        <v>0</v>
      </c>
      <c r="BO47" s="35">
        <v>0</v>
      </c>
      <c r="BP47" s="35">
        <f t="shared" ref="BP47:BV47" si="92">SUM(BP48:BP49)</f>
        <v>0</v>
      </c>
      <c r="BQ47" s="35">
        <f t="shared" si="92"/>
        <v>0</v>
      </c>
      <c r="BR47" s="35">
        <f t="shared" si="92"/>
        <v>0</v>
      </c>
      <c r="BS47" s="35">
        <f t="shared" si="92"/>
        <v>0</v>
      </c>
      <c r="BT47" s="35">
        <f t="shared" si="92"/>
        <v>0</v>
      </c>
      <c r="BU47" s="35">
        <f t="shared" si="92"/>
        <v>0</v>
      </c>
      <c r="BV47" s="35">
        <f t="shared" si="92"/>
        <v>0</v>
      </c>
      <c r="BW47" s="35">
        <f t="shared" si="15"/>
        <v>0</v>
      </c>
      <c r="BX47" s="35">
        <f>BW47</f>
        <v>0</v>
      </c>
      <c r="BY47" s="35">
        <f t="shared" si="52"/>
        <v>0</v>
      </c>
      <c r="BZ47" s="35"/>
    </row>
    <row r="48" spans="1:78" ht="15.75" hidden="1" outlineLevel="4" thickBot="1" x14ac:dyDescent="0.25">
      <c r="A48" s="37"/>
      <c r="B48" s="38">
        <f t="shared" si="0"/>
        <v>0</v>
      </c>
      <c r="C48" s="39"/>
      <c r="D48" s="41"/>
      <c r="E48" s="41"/>
      <c r="F48" s="41"/>
      <c r="G48" s="41">
        <f t="shared" si="33"/>
        <v>0</v>
      </c>
      <c r="H48" s="40" t="s">
        <v>28</v>
      </c>
      <c r="I48" s="40">
        <v>0</v>
      </c>
      <c r="J48" s="42">
        <v>0</v>
      </c>
      <c r="K48" s="42"/>
      <c r="L48" s="42"/>
      <c r="M48" s="42"/>
      <c r="N48" s="42"/>
      <c r="O48" s="42">
        <f t="shared" si="2"/>
        <v>0</v>
      </c>
      <c r="P48" s="43">
        <f t="shared" si="34"/>
        <v>0</v>
      </c>
      <c r="Q48" s="40">
        <v>50</v>
      </c>
      <c r="R48" s="42">
        <v>20000000</v>
      </c>
      <c r="S48" s="42"/>
      <c r="T48" s="42"/>
      <c r="U48" s="42"/>
      <c r="V48" s="42"/>
      <c r="W48" s="42">
        <f t="shared" si="32"/>
        <v>20000000</v>
      </c>
      <c r="X48" s="40">
        <v>0</v>
      </c>
      <c r="Y48" s="42">
        <v>0</v>
      </c>
      <c r="Z48" s="42"/>
      <c r="AA48" s="42"/>
      <c r="AB48" s="42"/>
      <c r="AC48" s="42"/>
      <c r="AD48" s="42">
        <f t="shared" si="5"/>
        <v>0</v>
      </c>
      <c r="AE48" s="42">
        <v>0</v>
      </c>
      <c r="AF48" s="42"/>
      <c r="AG48" s="42"/>
      <c r="AH48" s="42"/>
      <c r="AI48" s="42"/>
      <c r="AJ48" s="42"/>
      <c r="AK48" s="42"/>
      <c r="AL48" s="42"/>
      <c r="AM48" s="42">
        <f t="shared" si="7"/>
        <v>0</v>
      </c>
      <c r="AN48" s="42">
        <v>0</v>
      </c>
      <c r="AO48" s="42"/>
      <c r="AP48" s="42"/>
      <c r="AQ48" s="42"/>
      <c r="AR48" s="42"/>
      <c r="AS48" s="42"/>
      <c r="AT48" s="42"/>
      <c r="AU48" s="42"/>
      <c r="AV48" s="42">
        <f t="shared" si="9"/>
        <v>0</v>
      </c>
      <c r="AW48" s="42">
        <v>0</v>
      </c>
      <c r="AX48" s="42"/>
      <c r="AY48" s="42"/>
      <c r="AZ48" s="42"/>
      <c r="BA48" s="42"/>
      <c r="BB48" s="42"/>
      <c r="BC48" s="42"/>
      <c r="BD48" s="42"/>
      <c r="BE48" s="42">
        <f t="shared" si="11"/>
        <v>0</v>
      </c>
      <c r="BF48" s="42">
        <v>0</v>
      </c>
      <c r="BG48" s="42"/>
      <c r="BH48" s="42"/>
      <c r="BI48" s="42"/>
      <c r="BJ48" s="42"/>
      <c r="BK48" s="42"/>
      <c r="BL48" s="42"/>
      <c r="BM48" s="42"/>
      <c r="BN48" s="42">
        <f t="shared" si="13"/>
        <v>0</v>
      </c>
      <c r="BO48" s="42">
        <v>0</v>
      </c>
      <c r="BP48" s="42"/>
      <c r="BQ48" s="42"/>
      <c r="BR48" s="42"/>
      <c r="BS48" s="42"/>
      <c r="BT48" s="42"/>
      <c r="BU48" s="42"/>
      <c r="BV48" s="42"/>
      <c r="BW48" s="42">
        <f t="shared" si="15"/>
        <v>0</v>
      </c>
      <c r="BX48" s="42"/>
      <c r="BY48" s="42">
        <f t="shared" si="52"/>
        <v>0</v>
      </c>
      <c r="BZ48" s="42"/>
    </row>
    <row r="49" spans="1:78" ht="15.75" hidden="1" outlineLevel="4" thickBot="1" x14ac:dyDescent="0.25">
      <c r="A49" s="37"/>
      <c r="B49" s="38">
        <f t="shared" si="0"/>
        <v>0</v>
      </c>
      <c r="C49" s="39"/>
      <c r="D49" s="41"/>
      <c r="E49" s="41"/>
      <c r="F49" s="41"/>
      <c r="G49" s="41">
        <f t="shared" si="33"/>
        <v>0</v>
      </c>
      <c r="H49" s="40" t="s">
        <v>90</v>
      </c>
      <c r="I49" s="40">
        <v>0</v>
      </c>
      <c r="J49" s="42">
        <v>0</v>
      </c>
      <c r="K49" s="42"/>
      <c r="L49" s="42"/>
      <c r="M49" s="42"/>
      <c r="N49" s="42"/>
      <c r="O49" s="42">
        <f t="shared" si="2"/>
        <v>0</v>
      </c>
      <c r="P49" s="43">
        <f t="shared" si="34"/>
        <v>0</v>
      </c>
      <c r="Q49" s="40">
        <v>1</v>
      </c>
      <c r="R49" s="42">
        <v>0</v>
      </c>
      <c r="S49" s="42"/>
      <c r="T49" s="42"/>
      <c r="U49" s="42"/>
      <c r="V49" s="42"/>
      <c r="W49" s="42">
        <f t="shared" si="32"/>
        <v>0</v>
      </c>
      <c r="X49" s="40">
        <v>1</v>
      </c>
      <c r="Y49" s="42">
        <v>0</v>
      </c>
      <c r="Z49" s="42"/>
      <c r="AA49" s="42"/>
      <c r="AB49" s="42"/>
      <c r="AC49" s="42"/>
      <c r="AD49" s="42">
        <f t="shared" si="5"/>
        <v>0</v>
      </c>
      <c r="AE49" s="42">
        <v>0</v>
      </c>
      <c r="AF49" s="42"/>
      <c r="AG49" s="42"/>
      <c r="AH49" s="42"/>
      <c r="AI49" s="42"/>
      <c r="AJ49" s="42"/>
      <c r="AK49" s="42"/>
      <c r="AL49" s="42"/>
      <c r="AM49" s="42">
        <f t="shared" si="7"/>
        <v>0</v>
      </c>
      <c r="AN49" s="42">
        <v>0</v>
      </c>
      <c r="AO49" s="42"/>
      <c r="AP49" s="42"/>
      <c r="AQ49" s="42"/>
      <c r="AR49" s="42"/>
      <c r="AS49" s="42"/>
      <c r="AT49" s="42"/>
      <c r="AU49" s="42"/>
      <c r="AV49" s="42">
        <f t="shared" si="9"/>
        <v>0</v>
      </c>
      <c r="AW49" s="42">
        <v>0</v>
      </c>
      <c r="AX49" s="42"/>
      <c r="AY49" s="42"/>
      <c r="AZ49" s="42"/>
      <c r="BA49" s="42"/>
      <c r="BB49" s="42"/>
      <c r="BC49" s="42"/>
      <c r="BD49" s="42"/>
      <c r="BE49" s="42">
        <f t="shared" si="11"/>
        <v>0</v>
      </c>
      <c r="BF49" s="42">
        <v>0</v>
      </c>
      <c r="BG49" s="42"/>
      <c r="BH49" s="42"/>
      <c r="BI49" s="42"/>
      <c r="BJ49" s="42"/>
      <c r="BK49" s="42"/>
      <c r="BL49" s="42"/>
      <c r="BM49" s="42"/>
      <c r="BN49" s="42">
        <f t="shared" si="13"/>
        <v>0</v>
      </c>
      <c r="BO49" s="42">
        <v>0</v>
      </c>
      <c r="BP49" s="42"/>
      <c r="BQ49" s="42"/>
      <c r="BR49" s="42"/>
      <c r="BS49" s="42"/>
      <c r="BT49" s="42"/>
      <c r="BU49" s="42"/>
      <c r="BV49" s="42"/>
      <c r="BW49" s="42">
        <f t="shared" si="15"/>
        <v>0</v>
      </c>
      <c r="BX49" s="42"/>
      <c r="BY49" s="42">
        <f t="shared" si="52"/>
        <v>0</v>
      </c>
      <c r="BZ49" s="42"/>
    </row>
    <row r="50" spans="1:78" ht="16.5" outlineLevel="3" collapsed="1" thickBot="1" x14ac:dyDescent="0.25">
      <c r="A50" s="30" t="s">
        <v>143</v>
      </c>
      <c r="B50" s="31">
        <f t="shared" si="0"/>
        <v>15</v>
      </c>
      <c r="C50" s="32" t="s">
        <v>144</v>
      </c>
      <c r="D50" s="34"/>
      <c r="E50" s="34"/>
      <c r="F50" s="55"/>
      <c r="G50" s="34">
        <f t="shared" si="33"/>
        <v>0</v>
      </c>
      <c r="H50" s="33"/>
      <c r="I50" s="33"/>
      <c r="J50" s="35">
        <f>SUM(J51:J54)</f>
        <v>0</v>
      </c>
      <c r="K50" s="35">
        <f>SUM(K51:K54)</f>
        <v>0</v>
      </c>
      <c r="L50" s="35">
        <f>SUM(L51:L54)</f>
        <v>0</v>
      </c>
      <c r="M50" s="35">
        <f>SUM(M51:M54)</f>
        <v>0</v>
      </c>
      <c r="N50" s="35">
        <f>SUM(N51:N54)</f>
        <v>0</v>
      </c>
      <c r="O50" s="35">
        <f t="shared" si="2"/>
        <v>0</v>
      </c>
      <c r="P50" s="36">
        <f t="shared" si="34"/>
        <v>0</v>
      </c>
      <c r="Q50" s="33"/>
      <c r="R50" s="35">
        <f>SUM(R51:R54)</f>
        <v>330000000</v>
      </c>
      <c r="S50" s="35">
        <f>SUM(S51:S54)</f>
        <v>0</v>
      </c>
      <c r="T50" s="35">
        <f>SUM(T51:T54)</f>
        <v>0</v>
      </c>
      <c r="U50" s="35">
        <f>SUM(U51:U54)</f>
        <v>0</v>
      </c>
      <c r="V50" s="35">
        <f>SUM(V51:V54)</f>
        <v>0</v>
      </c>
      <c r="W50" s="35">
        <f t="shared" si="32"/>
        <v>330000000</v>
      </c>
      <c r="X50" s="33"/>
      <c r="Y50" s="35">
        <v>24851800</v>
      </c>
      <c r="Z50" s="35">
        <f>SUM(Z51:Z54)</f>
        <v>0</v>
      </c>
      <c r="AA50" s="35">
        <f>SUM(AA51:AA54)</f>
        <v>0</v>
      </c>
      <c r="AB50" s="35">
        <f>SUM(AB51:AB54)</f>
        <v>0</v>
      </c>
      <c r="AC50" s="35">
        <f>SUM(AC51:AC54)</f>
        <v>0</v>
      </c>
      <c r="AD50" s="35">
        <f t="shared" si="5"/>
        <v>24851800</v>
      </c>
      <c r="AE50" s="35">
        <v>24851800</v>
      </c>
      <c r="AF50" s="35">
        <f t="shared" ref="AF50:AL50" si="93">SUM(AF51:AF54)</f>
        <v>0</v>
      </c>
      <c r="AG50" s="35">
        <f t="shared" si="93"/>
        <v>0</v>
      </c>
      <c r="AH50" s="35">
        <f t="shared" si="93"/>
        <v>0</v>
      </c>
      <c r="AI50" s="35">
        <f t="shared" si="93"/>
        <v>0</v>
      </c>
      <c r="AJ50" s="35">
        <f t="shared" si="93"/>
        <v>0</v>
      </c>
      <c r="AK50" s="35">
        <f t="shared" si="93"/>
        <v>0</v>
      </c>
      <c r="AL50" s="35">
        <f t="shared" si="93"/>
        <v>0</v>
      </c>
      <c r="AM50" s="35">
        <f t="shared" si="7"/>
        <v>24851800</v>
      </c>
      <c r="AN50" s="35">
        <v>24851800</v>
      </c>
      <c r="AO50" s="35">
        <f t="shared" ref="AO50:AU50" si="94">SUM(AO51:AO54)</f>
        <v>0</v>
      </c>
      <c r="AP50" s="35">
        <f t="shared" si="94"/>
        <v>0</v>
      </c>
      <c r="AQ50" s="35">
        <f t="shared" si="94"/>
        <v>0</v>
      </c>
      <c r="AR50" s="35">
        <f t="shared" si="94"/>
        <v>0</v>
      </c>
      <c r="AS50" s="35">
        <f t="shared" si="94"/>
        <v>0</v>
      </c>
      <c r="AT50" s="35">
        <f t="shared" si="94"/>
        <v>0</v>
      </c>
      <c r="AU50" s="35">
        <f t="shared" si="94"/>
        <v>0</v>
      </c>
      <c r="AV50" s="35">
        <f t="shared" si="9"/>
        <v>24851800</v>
      </c>
      <c r="AW50" s="35">
        <f>24851800+200</f>
        <v>24852000</v>
      </c>
      <c r="AX50" s="35">
        <f t="shared" ref="AX50:BD50" si="95">SUM(AX51:AX54)</f>
        <v>0</v>
      </c>
      <c r="AY50" s="35">
        <f t="shared" si="95"/>
        <v>0</v>
      </c>
      <c r="AZ50" s="35">
        <f t="shared" si="95"/>
        <v>0</v>
      </c>
      <c r="BA50" s="35">
        <f t="shared" si="95"/>
        <v>0</v>
      </c>
      <c r="BB50" s="35">
        <f t="shared" si="95"/>
        <v>0</v>
      </c>
      <c r="BC50" s="35">
        <f t="shared" si="95"/>
        <v>0</v>
      </c>
      <c r="BD50" s="35">
        <f t="shared" si="95"/>
        <v>0</v>
      </c>
      <c r="BE50" s="35">
        <f t="shared" si="11"/>
        <v>24852000</v>
      </c>
      <c r="BF50" s="35">
        <f>24851800+200</f>
        <v>24852000</v>
      </c>
      <c r="BG50" s="35">
        <f t="shared" ref="BG50:BM50" si="96">SUM(BG51:BG54)</f>
        <v>0</v>
      </c>
      <c r="BH50" s="35">
        <f t="shared" si="96"/>
        <v>0</v>
      </c>
      <c r="BI50" s="35">
        <f t="shared" si="96"/>
        <v>0</v>
      </c>
      <c r="BJ50" s="35">
        <f t="shared" si="96"/>
        <v>0</v>
      </c>
      <c r="BK50" s="35">
        <f t="shared" si="96"/>
        <v>0</v>
      </c>
      <c r="BL50" s="35">
        <f t="shared" si="96"/>
        <v>0</v>
      </c>
      <c r="BM50" s="35">
        <f t="shared" si="96"/>
        <v>0</v>
      </c>
      <c r="BN50" s="35">
        <f t="shared" si="13"/>
        <v>24852000</v>
      </c>
      <c r="BO50" s="35">
        <f>24851800+200</f>
        <v>24852000</v>
      </c>
      <c r="BP50" s="35">
        <f t="shared" ref="BP50:BV50" si="97">SUM(BP51:BP54)</f>
        <v>0</v>
      </c>
      <c r="BQ50" s="35">
        <f t="shared" si="97"/>
        <v>0</v>
      </c>
      <c r="BR50" s="35">
        <f t="shared" si="97"/>
        <v>0</v>
      </c>
      <c r="BS50" s="35">
        <f t="shared" si="97"/>
        <v>0</v>
      </c>
      <c r="BT50" s="35">
        <f t="shared" si="97"/>
        <v>0</v>
      </c>
      <c r="BU50" s="35">
        <f t="shared" si="97"/>
        <v>0</v>
      </c>
      <c r="BV50" s="35">
        <f t="shared" si="97"/>
        <v>0</v>
      </c>
      <c r="BW50" s="35">
        <f t="shared" si="15"/>
        <v>24852000</v>
      </c>
      <c r="BX50" s="35">
        <f>BW50</f>
        <v>24852000</v>
      </c>
      <c r="BY50" s="35">
        <f t="shared" si="52"/>
        <v>0</v>
      </c>
      <c r="BZ50" s="35"/>
    </row>
    <row r="51" spans="1:78" ht="15.75" hidden="1" outlineLevel="4" thickBot="1" x14ac:dyDescent="0.25">
      <c r="A51" s="37"/>
      <c r="B51" s="38">
        <f t="shared" si="0"/>
        <v>0</v>
      </c>
      <c r="C51" s="39"/>
      <c r="D51" s="41"/>
      <c r="E51" s="41"/>
      <c r="F51" s="41"/>
      <c r="G51" s="41">
        <f t="shared" si="33"/>
        <v>0</v>
      </c>
      <c r="H51" s="40" t="s">
        <v>88</v>
      </c>
      <c r="I51" s="40">
        <v>0</v>
      </c>
      <c r="J51" s="42">
        <v>0</v>
      </c>
      <c r="K51" s="42"/>
      <c r="L51" s="42"/>
      <c r="M51" s="42"/>
      <c r="N51" s="42"/>
      <c r="O51" s="42">
        <f t="shared" si="2"/>
        <v>0</v>
      </c>
      <c r="P51" s="43">
        <f t="shared" si="34"/>
        <v>0</v>
      </c>
      <c r="Q51" s="40">
        <v>3</v>
      </c>
      <c r="R51" s="42">
        <v>185000000</v>
      </c>
      <c r="S51" s="42"/>
      <c r="T51" s="42"/>
      <c r="U51" s="42"/>
      <c r="V51" s="42"/>
      <c r="W51" s="42">
        <f t="shared" si="32"/>
        <v>185000000</v>
      </c>
      <c r="X51" s="40">
        <v>3</v>
      </c>
      <c r="Y51" s="42">
        <v>0</v>
      </c>
      <c r="Z51" s="42"/>
      <c r="AA51" s="42"/>
      <c r="AB51" s="42"/>
      <c r="AC51" s="42"/>
      <c r="AD51" s="42">
        <f t="shared" si="5"/>
        <v>0</v>
      </c>
      <c r="AE51" s="42">
        <v>0</v>
      </c>
      <c r="AF51" s="42"/>
      <c r="AG51" s="42"/>
      <c r="AH51" s="42"/>
      <c r="AI51" s="42"/>
      <c r="AJ51" s="42"/>
      <c r="AK51" s="42"/>
      <c r="AL51" s="42"/>
      <c r="AM51" s="42">
        <f t="shared" si="7"/>
        <v>0</v>
      </c>
      <c r="AN51" s="42">
        <v>0</v>
      </c>
      <c r="AO51" s="42"/>
      <c r="AP51" s="42"/>
      <c r="AQ51" s="42"/>
      <c r="AR51" s="42"/>
      <c r="AS51" s="42"/>
      <c r="AT51" s="42"/>
      <c r="AU51" s="42"/>
      <c r="AV51" s="42">
        <f t="shared" si="9"/>
        <v>0</v>
      </c>
      <c r="AW51" s="42">
        <v>0</v>
      </c>
      <c r="AX51" s="42"/>
      <c r="AY51" s="42"/>
      <c r="AZ51" s="42"/>
      <c r="BA51" s="42"/>
      <c r="BB51" s="42"/>
      <c r="BC51" s="42"/>
      <c r="BD51" s="42"/>
      <c r="BE51" s="42">
        <f t="shared" si="11"/>
        <v>0</v>
      </c>
      <c r="BF51" s="42">
        <v>0</v>
      </c>
      <c r="BG51" s="42"/>
      <c r="BH51" s="42"/>
      <c r="BI51" s="42"/>
      <c r="BJ51" s="42"/>
      <c r="BK51" s="42"/>
      <c r="BL51" s="42"/>
      <c r="BM51" s="42"/>
      <c r="BN51" s="42">
        <f t="shared" si="13"/>
        <v>0</v>
      </c>
      <c r="BO51" s="42">
        <v>0</v>
      </c>
      <c r="BP51" s="42"/>
      <c r="BQ51" s="42"/>
      <c r="BR51" s="42"/>
      <c r="BS51" s="42"/>
      <c r="BT51" s="42"/>
      <c r="BU51" s="42"/>
      <c r="BV51" s="42"/>
      <c r="BW51" s="42">
        <f t="shared" si="15"/>
        <v>0</v>
      </c>
      <c r="BX51" s="42"/>
      <c r="BY51" s="42">
        <f t="shared" si="52"/>
        <v>0</v>
      </c>
      <c r="BZ51" s="42"/>
    </row>
    <row r="52" spans="1:78" ht="15.75" hidden="1" outlineLevel="4" thickBot="1" x14ac:dyDescent="0.25">
      <c r="A52" s="37"/>
      <c r="B52" s="38">
        <f t="shared" si="0"/>
        <v>0</v>
      </c>
      <c r="C52" s="39"/>
      <c r="D52" s="41"/>
      <c r="E52" s="41"/>
      <c r="F52" s="41"/>
      <c r="G52" s="41">
        <f t="shared" si="33"/>
        <v>0</v>
      </c>
      <c r="H52" s="40" t="s">
        <v>103</v>
      </c>
      <c r="I52" s="40">
        <v>0</v>
      </c>
      <c r="J52" s="42">
        <v>0</v>
      </c>
      <c r="K52" s="42"/>
      <c r="L52" s="42"/>
      <c r="M52" s="42"/>
      <c r="N52" s="42"/>
      <c r="O52" s="42">
        <f t="shared" si="2"/>
        <v>0</v>
      </c>
      <c r="P52" s="43">
        <f t="shared" si="34"/>
        <v>0</v>
      </c>
      <c r="Q52" s="40">
        <v>3</v>
      </c>
      <c r="R52" s="42">
        <v>100000000</v>
      </c>
      <c r="S52" s="42"/>
      <c r="T52" s="42"/>
      <c r="U52" s="42"/>
      <c r="V52" s="42"/>
      <c r="W52" s="42">
        <f t="shared" si="32"/>
        <v>100000000</v>
      </c>
      <c r="X52" s="40">
        <v>3</v>
      </c>
      <c r="Y52" s="42">
        <v>0</v>
      </c>
      <c r="Z52" s="42"/>
      <c r="AA52" s="42"/>
      <c r="AB52" s="42"/>
      <c r="AC52" s="42"/>
      <c r="AD52" s="42">
        <f t="shared" ref="AD52:AD115" si="98">SUM(Y52:AC52)</f>
        <v>0</v>
      </c>
      <c r="AE52" s="42">
        <v>0</v>
      </c>
      <c r="AF52" s="42"/>
      <c r="AG52" s="42"/>
      <c r="AH52" s="42"/>
      <c r="AI52" s="42"/>
      <c r="AJ52" s="42"/>
      <c r="AK52" s="42"/>
      <c r="AL52" s="42"/>
      <c r="AM52" s="42">
        <f t="shared" ref="AM52:AM115" si="99">SUM(AE52:AL52)</f>
        <v>0</v>
      </c>
      <c r="AN52" s="42">
        <v>0</v>
      </c>
      <c r="AO52" s="42"/>
      <c r="AP52" s="42"/>
      <c r="AQ52" s="42"/>
      <c r="AR52" s="42"/>
      <c r="AS52" s="42"/>
      <c r="AT52" s="42"/>
      <c r="AU52" s="42"/>
      <c r="AV52" s="42">
        <f t="shared" ref="AV52:AV115" si="100">SUM(AN52:AU52)</f>
        <v>0</v>
      </c>
      <c r="AW52" s="42">
        <v>0</v>
      </c>
      <c r="AX52" s="42"/>
      <c r="AY52" s="42"/>
      <c r="AZ52" s="42"/>
      <c r="BA52" s="42"/>
      <c r="BB52" s="42"/>
      <c r="BC52" s="42"/>
      <c r="BD52" s="42"/>
      <c r="BE52" s="42">
        <f t="shared" ref="BE52:BE115" si="101">SUM(AW52:BD52)</f>
        <v>0</v>
      </c>
      <c r="BF52" s="42">
        <v>0</v>
      </c>
      <c r="BG52" s="42"/>
      <c r="BH52" s="42"/>
      <c r="BI52" s="42"/>
      <c r="BJ52" s="42"/>
      <c r="BK52" s="42"/>
      <c r="BL52" s="42"/>
      <c r="BM52" s="42"/>
      <c r="BN52" s="42">
        <f t="shared" ref="BN52:BN115" si="102">SUM(BF52:BM52)</f>
        <v>0</v>
      </c>
      <c r="BO52" s="42">
        <v>0</v>
      </c>
      <c r="BP52" s="42"/>
      <c r="BQ52" s="42"/>
      <c r="BR52" s="42"/>
      <c r="BS52" s="42"/>
      <c r="BT52" s="42"/>
      <c r="BU52" s="42"/>
      <c r="BV52" s="42"/>
      <c r="BW52" s="42">
        <f t="shared" ref="BW52:BW115" si="103">SUM(BO52:BV52)</f>
        <v>0</v>
      </c>
      <c r="BX52" s="42"/>
      <c r="BY52" s="42">
        <f t="shared" si="52"/>
        <v>0</v>
      </c>
      <c r="BZ52" s="42"/>
    </row>
    <row r="53" spans="1:78" ht="15.75" hidden="1" outlineLevel="4" thickBot="1" x14ac:dyDescent="0.25">
      <c r="A53" s="37"/>
      <c r="B53" s="38">
        <f t="shared" si="0"/>
        <v>0</v>
      </c>
      <c r="C53" s="39"/>
      <c r="D53" s="41"/>
      <c r="E53" s="41"/>
      <c r="F53" s="41"/>
      <c r="G53" s="41">
        <f t="shared" si="33"/>
        <v>0</v>
      </c>
      <c r="H53" s="40" t="s">
        <v>30</v>
      </c>
      <c r="I53" s="40">
        <v>0</v>
      </c>
      <c r="J53" s="42">
        <v>0</v>
      </c>
      <c r="K53" s="42"/>
      <c r="L53" s="42"/>
      <c r="M53" s="42"/>
      <c r="N53" s="42"/>
      <c r="O53" s="42">
        <f t="shared" si="2"/>
        <v>0</v>
      </c>
      <c r="P53" s="43">
        <f t="shared" si="34"/>
        <v>0</v>
      </c>
      <c r="Q53" s="40">
        <v>1</v>
      </c>
      <c r="R53" s="42">
        <v>0</v>
      </c>
      <c r="S53" s="42"/>
      <c r="T53" s="42"/>
      <c r="U53" s="42"/>
      <c r="V53" s="42"/>
      <c r="W53" s="42">
        <f t="shared" si="32"/>
        <v>0</v>
      </c>
      <c r="X53" s="40">
        <v>1</v>
      </c>
      <c r="Y53" s="42">
        <v>0</v>
      </c>
      <c r="Z53" s="42"/>
      <c r="AA53" s="42"/>
      <c r="AB53" s="42"/>
      <c r="AC53" s="42"/>
      <c r="AD53" s="42">
        <f t="shared" si="98"/>
        <v>0</v>
      </c>
      <c r="AE53" s="42">
        <v>0</v>
      </c>
      <c r="AF53" s="42"/>
      <c r="AG53" s="42"/>
      <c r="AH53" s="42"/>
      <c r="AI53" s="42"/>
      <c r="AJ53" s="42"/>
      <c r="AK53" s="42"/>
      <c r="AL53" s="42"/>
      <c r="AM53" s="42">
        <f t="shared" si="99"/>
        <v>0</v>
      </c>
      <c r="AN53" s="42">
        <v>0</v>
      </c>
      <c r="AO53" s="42"/>
      <c r="AP53" s="42"/>
      <c r="AQ53" s="42"/>
      <c r="AR53" s="42"/>
      <c r="AS53" s="42"/>
      <c r="AT53" s="42"/>
      <c r="AU53" s="42"/>
      <c r="AV53" s="42">
        <f t="shared" si="100"/>
        <v>0</v>
      </c>
      <c r="AW53" s="42">
        <v>0</v>
      </c>
      <c r="AX53" s="42"/>
      <c r="AY53" s="42"/>
      <c r="AZ53" s="42"/>
      <c r="BA53" s="42"/>
      <c r="BB53" s="42"/>
      <c r="BC53" s="42"/>
      <c r="BD53" s="42"/>
      <c r="BE53" s="42">
        <f t="shared" si="101"/>
        <v>0</v>
      </c>
      <c r="BF53" s="42">
        <v>0</v>
      </c>
      <c r="BG53" s="42"/>
      <c r="BH53" s="42"/>
      <c r="BI53" s="42"/>
      <c r="BJ53" s="42"/>
      <c r="BK53" s="42"/>
      <c r="BL53" s="42"/>
      <c r="BM53" s="42"/>
      <c r="BN53" s="42">
        <f t="shared" si="102"/>
        <v>0</v>
      </c>
      <c r="BO53" s="42">
        <v>0</v>
      </c>
      <c r="BP53" s="42"/>
      <c r="BQ53" s="42"/>
      <c r="BR53" s="42"/>
      <c r="BS53" s="42"/>
      <c r="BT53" s="42"/>
      <c r="BU53" s="42"/>
      <c r="BV53" s="42"/>
      <c r="BW53" s="42">
        <f t="shared" si="103"/>
        <v>0</v>
      </c>
      <c r="BX53" s="42"/>
      <c r="BY53" s="42">
        <f t="shared" si="52"/>
        <v>0</v>
      </c>
      <c r="BZ53" s="42"/>
    </row>
    <row r="54" spans="1:78" ht="15.75" hidden="1" outlineLevel="4" thickBot="1" x14ac:dyDescent="0.25">
      <c r="A54" s="37"/>
      <c r="B54" s="38">
        <f t="shared" si="0"/>
        <v>0</v>
      </c>
      <c r="C54" s="39"/>
      <c r="D54" s="41"/>
      <c r="E54" s="41"/>
      <c r="F54" s="41"/>
      <c r="G54" s="41">
        <f t="shared" si="33"/>
        <v>0</v>
      </c>
      <c r="H54" s="40" t="s">
        <v>145</v>
      </c>
      <c r="I54" s="40">
        <v>0</v>
      </c>
      <c r="J54" s="42">
        <v>0</v>
      </c>
      <c r="K54" s="42"/>
      <c r="L54" s="42"/>
      <c r="M54" s="42"/>
      <c r="N54" s="42"/>
      <c r="O54" s="42">
        <f t="shared" si="2"/>
        <v>0</v>
      </c>
      <c r="P54" s="43">
        <f t="shared" si="34"/>
        <v>0</v>
      </c>
      <c r="Q54" s="40">
        <v>10</v>
      </c>
      <c r="R54" s="42">
        <v>45000000</v>
      </c>
      <c r="S54" s="42"/>
      <c r="T54" s="42"/>
      <c r="U54" s="42"/>
      <c r="V54" s="42"/>
      <c r="W54" s="42">
        <f t="shared" si="32"/>
        <v>45000000</v>
      </c>
      <c r="X54" s="40">
        <v>10</v>
      </c>
      <c r="Y54" s="42">
        <v>0</v>
      </c>
      <c r="Z54" s="42"/>
      <c r="AA54" s="42"/>
      <c r="AB54" s="42"/>
      <c r="AC54" s="42"/>
      <c r="AD54" s="42">
        <f t="shared" si="98"/>
        <v>0</v>
      </c>
      <c r="AE54" s="42">
        <v>0</v>
      </c>
      <c r="AF54" s="42"/>
      <c r="AG54" s="42"/>
      <c r="AH54" s="42"/>
      <c r="AI54" s="42"/>
      <c r="AJ54" s="42"/>
      <c r="AK54" s="42"/>
      <c r="AL54" s="42"/>
      <c r="AM54" s="42">
        <f t="shared" si="99"/>
        <v>0</v>
      </c>
      <c r="AN54" s="42">
        <v>0</v>
      </c>
      <c r="AO54" s="42"/>
      <c r="AP54" s="42"/>
      <c r="AQ54" s="42"/>
      <c r="AR54" s="42"/>
      <c r="AS54" s="42"/>
      <c r="AT54" s="42"/>
      <c r="AU54" s="42"/>
      <c r="AV54" s="42">
        <f t="shared" si="100"/>
        <v>0</v>
      </c>
      <c r="AW54" s="42">
        <v>0</v>
      </c>
      <c r="AX54" s="42"/>
      <c r="AY54" s="42"/>
      <c r="AZ54" s="42"/>
      <c r="BA54" s="42"/>
      <c r="BB54" s="42"/>
      <c r="BC54" s="42"/>
      <c r="BD54" s="42"/>
      <c r="BE54" s="42">
        <f t="shared" si="101"/>
        <v>0</v>
      </c>
      <c r="BF54" s="42">
        <v>0</v>
      </c>
      <c r="BG54" s="42"/>
      <c r="BH54" s="42"/>
      <c r="BI54" s="42"/>
      <c r="BJ54" s="42"/>
      <c r="BK54" s="42"/>
      <c r="BL54" s="42"/>
      <c r="BM54" s="42"/>
      <c r="BN54" s="42">
        <f t="shared" si="102"/>
        <v>0</v>
      </c>
      <c r="BO54" s="42">
        <v>0</v>
      </c>
      <c r="BP54" s="42"/>
      <c r="BQ54" s="42"/>
      <c r="BR54" s="42"/>
      <c r="BS54" s="42"/>
      <c r="BT54" s="42"/>
      <c r="BU54" s="42"/>
      <c r="BV54" s="42"/>
      <c r="BW54" s="42">
        <f t="shared" si="103"/>
        <v>0</v>
      </c>
      <c r="BX54" s="42"/>
      <c r="BY54" s="42">
        <f t="shared" si="52"/>
        <v>0</v>
      </c>
      <c r="BZ54" s="42"/>
    </row>
    <row r="55" spans="1:78" ht="16.5" outlineLevel="2" thickBot="1" x14ac:dyDescent="0.25">
      <c r="A55" s="25" t="s">
        <v>146</v>
      </c>
      <c r="B55" s="26">
        <f t="shared" si="0"/>
        <v>12</v>
      </c>
      <c r="C55" s="46" t="s">
        <v>147</v>
      </c>
      <c r="D55" s="28"/>
      <c r="E55" s="28"/>
      <c r="F55" s="54"/>
      <c r="G55" s="28">
        <f t="shared" si="33"/>
        <v>0</v>
      </c>
      <c r="H55" s="52"/>
      <c r="I55" s="52"/>
      <c r="J55" s="27">
        <f>SUM(J56,J59,J62)</f>
        <v>0</v>
      </c>
      <c r="K55" s="27">
        <f>SUM(K56,K59,K62)</f>
        <v>0</v>
      </c>
      <c r="L55" s="27">
        <f>SUM(L56,L59,L62)</f>
        <v>0</v>
      </c>
      <c r="M55" s="27">
        <f>SUM(M56,M59,M62)</f>
        <v>0</v>
      </c>
      <c r="N55" s="27">
        <f>SUM(N56,N59,N62)</f>
        <v>0</v>
      </c>
      <c r="O55" s="27">
        <f t="shared" si="2"/>
        <v>0</v>
      </c>
      <c r="P55" s="29">
        <f t="shared" si="34"/>
        <v>0</v>
      </c>
      <c r="Q55" s="52"/>
      <c r="R55" s="27">
        <f>SUM(R56,R59,R62)</f>
        <v>150000000</v>
      </c>
      <c r="S55" s="27">
        <f>SUM(S56,S59,S62)</f>
        <v>0</v>
      </c>
      <c r="T55" s="27">
        <f>SUM(T56,T59,T62)</f>
        <v>0</v>
      </c>
      <c r="U55" s="27">
        <f>SUM(U56,U59,U62)</f>
        <v>0</v>
      </c>
      <c r="V55" s="27">
        <f>SUM(V56,V59,V62)</f>
        <v>0</v>
      </c>
      <c r="W55" s="27">
        <f t="shared" si="32"/>
        <v>150000000</v>
      </c>
      <c r="X55" s="52"/>
      <c r="Y55" s="27">
        <f>SUM(Y56,Y59,Y62)</f>
        <v>81938000</v>
      </c>
      <c r="Z55" s="27">
        <f>SUM(Z56,Z59,Z62)</f>
        <v>0</v>
      </c>
      <c r="AA55" s="27">
        <f>SUM(AA56,AA59,AA62)</f>
        <v>0</v>
      </c>
      <c r="AB55" s="27">
        <f>SUM(AB56,AB59,AB62)</f>
        <v>0</v>
      </c>
      <c r="AC55" s="27">
        <f>SUM(AC56,AC59,AC62)</f>
        <v>0</v>
      </c>
      <c r="AD55" s="27">
        <f t="shared" si="98"/>
        <v>81938000</v>
      </c>
      <c r="AE55" s="27">
        <f t="shared" ref="AE55:AL55" si="104">SUM(AE56,AE59,AE62)</f>
        <v>81938000</v>
      </c>
      <c r="AF55" s="27">
        <f t="shared" si="104"/>
        <v>0</v>
      </c>
      <c r="AG55" s="27">
        <f t="shared" si="104"/>
        <v>0</v>
      </c>
      <c r="AH55" s="27">
        <f t="shared" si="104"/>
        <v>0</v>
      </c>
      <c r="AI55" s="27">
        <f t="shared" si="104"/>
        <v>0</v>
      </c>
      <c r="AJ55" s="27">
        <f t="shared" si="104"/>
        <v>0</v>
      </c>
      <c r="AK55" s="27">
        <f t="shared" si="104"/>
        <v>0</v>
      </c>
      <c r="AL55" s="27">
        <f t="shared" si="104"/>
        <v>0</v>
      </c>
      <c r="AM55" s="27">
        <f t="shared" si="99"/>
        <v>81938000</v>
      </c>
      <c r="AN55" s="27">
        <f t="shared" ref="AN55:AU55" si="105">SUM(AN56,AN59,AN62)</f>
        <v>81938000</v>
      </c>
      <c r="AO55" s="27">
        <f t="shared" si="105"/>
        <v>0</v>
      </c>
      <c r="AP55" s="27">
        <f t="shared" si="105"/>
        <v>0</v>
      </c>
      <c r="AQ55" s="27">
        <f t="shared" si="105"/>
        <v>0</v>
      </c>
      <c r="AR55" s="27">
        <f t="shared" si="105"/>
        <v>0</v>
      </c>
      <c r="AS55" s="27">
        <f t="shared" si="105"/>
        <v>0</v>
      </c>
      <c r="AT55" s="27">
        <f t="shared" si="105"/>
        <v>0</v>
      </c>
      <c r="AU55" s="27">
        <f t="shared" si="105"/>
        <v>0</v>
      </c>
      <c r="AV55" s="27">
        <f t="shared" si="100"/>
        <v>81938000</v>
      </c>
      <c r="AW55" s="27">
        <f t="shared" ref="AW55:BD55" si="106">SUM(AW56,AW59,AW62)</f>
        <v>83054000</v>
      </c>
      <c r="AX55" s="27">
        <f t="shared" si="106"/>
        <v>0</v>
      </c>
      <c r="AY55" s="27">
        <f t="shared" si="106"/>
        <v>0</v>
      </c>
      <c r="AZ55" s="27">
        <f t="shared" si="106"/>
        <v>0</v>
      </c>
      <c r="BA55" s="27">
        <f t="shared" si="106"/>
        <v>0</v>
      </c>
      <c r="BB55" s="27">
        <f t="shared" si="106"/>
        <v>0</v>
      </c>
      <c r="BC55" s="27">
        <f t="shared" si="106"/>
        <v>0</v>
      </c>
      <c r="BD55" s="27">
        <f t="shared" si="106"/>
        <v>0</v>
      </c>
      <c r="BE55" s="27">
        <f t="shared" si="101"/>
        <v>83054000</v>
      </c>
      <c r="BF55" s="27">
        <f t="shared" ref="BF55:BM55" si="107">SUM(BF56,BF59,BF62)</f>
        <v>83054000</v>
      </c>
      <c r="BG55" s="27">
        <f t="shared" si="107"/>
        <v>0</v>
      </c>
      <c r="BH55" s="27">
        <f t="shared" si="107"/>
        <v>0</v>
      </c>
      <c r="BI55" s="27">
        <f t="shared" si="107"/>
        <v>0</v>
      </c>
      <c r="BJ55" s="27">
        <f t="shared" si="107"/>
        <v>0</v>
      </c>
      <c r="BK55" s="27">
        <f t="shared" si="107"/>
        <v>0</v>
      </c>
      <c r="BL55" s="27">
        <f t="shared" si="107"/>
        <v>0</v>
      </c>
      <c r="BM55" s="27">
        <f t="shared" si="107"/>
        <v>0</v>
      </c>
      <c r="BN55" s="27">
        <f t="shared" si="102"/>
        <v>83054000</v>
      </c>
      <c r="BO55" s="27">
        <f t="shared" ref="BO55:BV55" si="108">SUM(BO56,BO59,BO62)</f>
        <v>83054000</v>
      </c>
      <c r="BP55" s="27">
        <f t="shared" si="108"/>
        <v>0</v>
      </c>
      <c r="BQ55" s="27">
        <f t="shared" si="108"/>
        <v>0</v>
      </c>
      <c r="BR55" s="27">
        <f t="shared" si="108"/>
        <v>0</v>
      </c>
      <c r="BS55" s="27">
        <f t="shared" si="108"/>
        <v>0</v>
      </c>
      <c r="BT55" s="27">
        <f t="shared" si="108"/>
        <v>0</v>
      </c>
      <c r="BU55" s="27">
        <f t="shared" si="108"/>
        <v>0</v>
      </c>
      <c r="BV55" s="27">
        <f t="shared" si="108"/>
        <v>0</v>
      </c>
      <c r="BW55" s="27">
        <f t="shared" si="103"/>
        <v>83054000</v>
      </c>
      <c r="BX55" s="27">
        <f t="shared" ref="BX55" si="109">SUM(BX56,BX59,BX62)</f>
        <v>83054000</v>
      </c>
      <c r="BY55" s="27">
        <f t="shared" si="52"/>
        <v>0</v>
      </c>
      <c r="BZ55" s="27"/>
    </row>
    <row r="56" spans="1:78" ht="32.25" outlineLevel="3" collapsed="1" thickBot="1" x14ac:dyDescent="0.25">
      <c r="A56" s="30" t="s">
        <v>148</v>
      </c>
      <c r="B56" s="31">
        <f t="shared" si="0"/>
        <v>15</v>
      </c>
      <c r="C56" s="32" t="s">
        <v>149</v>
      </c>
      <c r="D56" s="34"/>
      <c r="E56" s="34"/>
      <c r="F56" s="55"/>
      <c r="G56" s="34">
        <f t="shared" si="33"/>
        <v>0</v>
      </c>
      <c r="H56" s="33"/>
      <c r="I56" s="33"/>
      <c r="J56" s="35">
        <f>SUM(J57:J58)</f>
        <v>0</v>
      </c>
      <c r="K56" s="35">
        <f>SUM(K57:K58)</f>
        <v>0</v>
      </c>
      <c r="L56" s="35">
        <f>SUM(L57:L58)</f>
        <v>0</v>
      </c>
      <c r="M56" s="35">
        <f>SUM(M57:M58)</f>
        <v>0</v>
      </c>
      <c r="N56" s="35">
        <f>SUM(N57:N58)</f>
        <v>0</v>
      </c>
      <c r="O56" s="35">
        <f t="shared" si="2"/>
        <v>0</v>
      </c>
      <c r="P56" s="36">
        <f t="shared" si="34"/>
        <v>0</v>
      </c>
      <c r="Q56" s="33"/>
      <c r="R56" s="35">
        <f>SUM(R57:R58)</f>
        <v>30000000</v>
      </c>
      <c r="S56" s="35">
        <f>SUM(S57:S58)</f>
        <v>0</v>
      </c>
      <c r="T56" s="35">
        <f>SUM(T57:T58)</f>
        <v>0</v>
      </c>
      <c r="U56" s="35">
        <f>SUM(U57:U58)</f>
        <v>0</v>
      </c>
      <c r="V56" s="35">
        <f>SUM(V57:V58)</f>
        <v>0</v>
      </c>
      <c r="W56" s="35">
        <f t="shared" si="32"/>
        <v>30000000</v>
      </c>
      <c r="X56" s="33"/>
      <c r="Y56" s="35">
        <v>31938000</v>
      </c>
      <c r="Z56" s="35">
        <f>SUM(Z57:Z58)</f>
        <v>0</v>
      </c>
      <c r="AA56" s="35">
        <f>SUM(AA57:AA58)</f>
        <v>0</v>
      </c>
      <c r="AB56" s="35">
        <f>SUM(AB57:AB58)</f>
        <v>0</v>
      </c>
      <c r="AC56" s="35">
        <f>SUM(AC57:AC58)</f>
        <v>0</v>
      </c>
      <c r="AD56" s="35">
        <f t="shared" si="98"/>
        <v>31938000</v>
      </c>
      <c r="AE56" s="35">
        <v>31938000</v>
      </c>
      <c r="AF56" s="35">
        <f t="shared" ref="AF56:AL56" si="110">SUM(AF57:AF58)</f>
        <v>0</v>
      </c>
      <c r="AG56" s="35">
        <f t="shared" si="110"/>
        <v>0</v>
      </c>
      <c r="AH56" s="35">
        <f t="shared" si="110"/>
        <v>0</v>
      </c>
      <c r="AI56" s="35">
        <f t="shared" si="110"/>
        <v>0</v>
      </c>
      <c r="AJ56" s="35">
        <f t="shared" si="110"/>
        <v>0</v>
      </c>
      <c r="AK56" s="35">
        <f t="shared" si="110"/>
        <v>0</v>
      </c>
      <c r="AL56" s="35">
        <f t="shared" si="110"/>
        <v>0</v>
      </c>
      <c r="AM56" s="35">
        <f t="shared" si="99"/>
        <v>31938000</v>
      </c>
      <c r="AN56" s="35">
        <v>31938000</v>
      </c>
      <c r="AO56" s="35">
        <f t="shared" ref="AO56:AU56" si="111">SUM(AO57:AO58)</f>
        <v>0</v>
      </c>
      <c r="AP56" s="35">
        <f t="shared" si="111"/>
        <v>0</v>
      </c>
      <c r="AQ56" s="35">
        <f t="shared" si="111"/>
        <v>0</v>
      </c>
      <c r="AR56" s="35">
        <f t="shared" si="111"/>
        <v>0</v>
      </c>
      <c r="AS56" s="35">
        <f t="shared" si="111"/>
        <v>0</v>
      </c>
      <c r="AT56" s="35">
        <f t="shared" si="111"/>
        <v>0</v>
      </c>
      <c r="AU56" s="35">
        <f t="shared" si="111"/>
        <v>0</v>
      </c>
      <c r="AV56" s="35">
        <f t="shared" si="100"/>
        <v>31938000</v>
      </c>
      <c r="AW56" s="35">
        <f>31938000+1116000</f>
        <v>33054000</v>
      </c>
      <c r="AX56" s="35">
        <f t="shared" ref="AX56:BD56" si="112">SUM(AX57:AX58)</f>
        <v>0</v>
      </c>
      <c r="AY56" s="35">
        <f t="shared" si="112"/>
        <v>0</v>
      </c>
      <c r="AZ56" s="35">
        <f t="shared" si="112"/>
        <v>0</v>
      </c>
      <c r="BA56" s="35">
        <f t="shared" si="112"/>
        <v>0</v>
      </c>
      <c r="BB56" s="35">
        <f t="shared" si="112"/>
        <v>0</v>
      </c>
      <c r="BC56" s="35">
        <f t="shared" si="112"/>
        <v>0</v>
      </c>
      <c r="BD56" s="35">
        <f t="shared" si="112"/>
        <v>0</v>
      </c>
      <c r="BE56" s="35">
        <f t="shared" si="101"/>
        <v>33054000</v>
      </c>
      <c r="BF56" s="35">
        <f>31938000+1116000</f>
        <v>33054000</v>
      </c>
      <c r="BG56" s="35">
        <f t="shared" ref="BG56:BM56" si="113">SUM(BG57:BG58)</f>
        <v>0</v>
      </c>
      <c r="BH56" s="35">
        <f t="shared" si="113"/>
        <v>0</v>
      </c>
      <c r="BI56" s="35">
        <f t="shared" si="113"/>
        <v>0</v>
      </c>
      <c r="BJ56" s="35">
        <f t="shared" si="113"/>
        <v>0</v>
      </c>
      <c r="BK56" s="35">
        <f t="shared" si="113"/>
        <v>0</v>
      </c>
      <c r="BL56" s="35">
        <f t="shared" si="113"/>
        <v>0</v>
      </c>
      <c r="BM56" s="35">
        <f t="shared" si="113"/>
        <v>0</v>
      </c>
      <c r="BN56" s="35">
        <f t="shared" si="102"/>
        <v>33054000</v>
      </c>
      <c r="BO56" s="35">
        <f>31938000+1116000</f>
        <v>33054000</v>
      </c>
      <c r="BP56" s="35">
        <f t="shared" ref="BP56:BV56" si="114">SUM(BP57:BP58)</f>
        <v>0</v>
      </c>
      <c r="BQ56" s="35">
        <f t="shared" si="114"/>
        <v>0</v>
      </c>
      <c r="BR56" s="35">
        <f t="shared" si="114"/>
        <v>0</v>
      </c>
      <c r="BS56" s="35">
        <f t="shared" si="114"/>
        <v>0</v>
      </c>
      <c r="BT56" s="35">
        <f t="shared" si="114"/>
        <v>0</v>
      </c>
      <c r="BU56" s="35">
        <f t="shared" si="114"/>
        <v>0</v>
      </c>
      <c r="BV56" s="35">
        <f t="shared" si="114"/>
        <v>0</v>
      </c>
      <c r="BW56" s="35">
        <f t="shared" si="103"/>
        <v>33054000</v>
      </c>
      <c r="BX56" s="35">
        <f>BW56</f>
        <v>33054000</v>
      </c>
      <c r="BY56" s="35">
        <f t="shared" si="52"/>
        <v>0</v>
      </c>
      <c r="BZ56" s="35"/>
    </row>
    <row r="57" spans="1:78" ht="15.75" hidden="1" outlineLevel="4" thickBot="1" x14ac:dyDescent="0.25">
      <c r="A57" s="37"/>
      <c r="B57" s="38">
        <f t="shared" si="0"/>
        <v>0</v>
      </c>
      <c r="C57" s="39"/>
      <c r="D57" s="41"/>
      <c r="E57" s="41"/>
      <c r="F57" s="41"/>
      <c r="G57" s="41">
        <f t="shared" si="33"/>
        <v>0</v>
      </c>
      <c r="H57" s="40" t="s">
        <v>28</v>
      </c>
      <c r="I57" s="40">
        <v>0</v>
      </c>
      <c r="J57" s="42">
        <v>0</v>
      </c>
      <c r="K57" s="42"/>
      <c r="L57" s="42"/>
      <c r="M57" s="42"/>
      <c r="N57" s="42"/>
      <c r="O57" s="42">
        <f t="shared" si="2"/>
        <v>0</v>
      </c>
      <c r="P57" s="43">
        <f t="shared" si="34"/>
        <v>0</v>
      </c>
      <c r="Q57" s="40">
        <v>1</v>
      </c>
      <c r="R57" s="42">
        <v>30000000</v>
      </c>
      <c r="S57" s="42"/>
      <c r="T57" s="42"/>
      <c r="U57" s="42"/>
      <c r="V57" s="42"/>
      <c r="W57" s="42">
        <f t="shared" si="32"/>
        <v>30000000</v>
      </c>
      <c r="X57" s="40">
        <v>0</v>
      </c>
      <c r="Y57" s="42">
        <v>0</v>
      </c>
      <c r="Z57" s="42"/>
      <c r="AA57" s="42"/>
      <c r="AB57" s="42"/>
      <c r="AC57" s="42"/>
      <c r="AD57" s="42">
        <f t="shared" si="98"/>
        <v>0</v>
      </c>
      <c r="AE57" s="42">
        <v>0</v>
      </c>
      <c r="AF57" s="42"/>
      <c r="AG57" s="42"/>
      <c r="AH57" s="42"/>
      <c r="AI57" s="42"/>
      <c r="AJ57" s="42"/>
      <c r="AK57" s="42"/>
      <c r="AL57" s="42"/>
      <c r="AM57" s="42">
        <f t="shared" si="99"/>
        <v>0</v>
      </c>
      <c r="AN57" s="42">
        <v>0</v>
      </c>
      <c r="AO57" s="42"/>
      <c r="AP57" s="42"/>
      <c r="AQ57" s="42"/>
      <c r="AR57" s="42"/>
      <c r="AS57" s="42"/>
      <c r="AT57" s="42"/>
      <c r="AU57" s="42"/>
      <c r="AV57" s="42">
        <f t="shared" si="100"/>
        <v>0</v>
      </c>
      <c r="AW57" s="42">
        <v>0</v>
      </c>
      <c r="AX57" s="42"/>
      <c r="AY57" s="42"/>
      <c r="AZ57" s="42"/>
      <c r="BA57" s="42"/>
      <c r="BB57" s="42"/>
      <c r="BC57" s="42"/>
      <c r="BD57" s="42"/>
      <c r="BE57" s="42">
        <f t="shared" si="101"/>
        <v>0</v>
      </c>
      <c r="BF57" s="42">
        <v>0</v>
      </c>
      <c r="BG57" s="42"/>
      <c r="BH57" s="42"/>
      <c r="BI57" s="42"/>
      <c r="BJ57" s="42"/>
      <c r="BK57" s="42"/>
      <c r="BL57" s="42"/>
      <c r="BM57" s="42"/>
      <c r="BN57" s="42">
        <f t="shared" si="102"/>
        <v>0</v>
      </c>
      <c r="BO57" s="42">
        <v>0</v>
      </c>
      <c r="BP57" s="42"/>
      <c r="BQ57" s="42"/>
      <c r="BR57" s="42"/>
      <c r="BS57" s="42"/>
      <c r="BT57" s="42"/>
      <c r="BU57" s="42"/>
      <c r="BV57" s="42"/>
      <c r="BW57" s="42">
        <f t="shared" si="103"/>
        <v>0</v>
      </c>
      <c r="BX57" s="42"/>
      <c r="BY57" s="42">
        <f t="shared" si="52"/>
        <v>0</v>
      </c>
      <c r="BZ57" s="42"/>
    </row>
    <row r="58" spans="1:78" ht="15.75" hidden="1" outlineLevel="4" thickBot="1" x14ac:dyDescent="0.25">
      <c r="A58" s="37"/>
      <c r="B58" s="38">
        <f t="shared" si="0"/>
        <v>0</v>
      </c>
      <c r="C58" s="39"/>
      <c r="D58" s="41"/>
      <c r="E58" s="41"/>
      <c r="F58" s="41"/>
      <c r="G58" s="41">
        <f t="shared" si="33"/>
        <v>0</v>
      </c>
      <c r="H58" s="40" t="s">
        <v>90</v>
      </c>
      <c r="I58" s="40">
        <v>0</v>
      </c>
      <c r="J58" s="42">
        <v>0</v>
      </c>
      <c r="K58" s="42"/>
      <c r="L58" s="42"/>
      <c r="M58" s="42"/>
      <c r="N58" s="42"/>
      <c r="O58" s="42">
        <f t="shared" si="2"/>
        <v>0</v>
      </c>
      <c r="P58" s="43">
        <f t="shared" si="34"/>
        <v>0</v>
      </c>
      <c r="Q58" s="40">
        <v>1</v>
      </c>
      <c r="R58" s="42">
        <v>0</v>
      </c>
      <c r="S58" s="42"/>
      <c r="T58" s="42"/>
      <c r="U58" s="42"/>
      <c r="V58" s="42"/>
      <c r="W58" s="42">
        <f t="shared" si="32"/>
        <v>0</v>
      </c>
      <c r="X58" s="40">
        <v>0</v>
      </c>
      <c r="Y58" s="42">
        <v>0</v>
      </c>
      <c r="Z58" s="42"/>
      <c r="AA58" s="42"/>
      <c r="AB58" s="42"/>
      <c r="AC58" s="42"/>
      <c r="AD58" s="42">
        <f t="shared" si="98"/>
        <v>0</v>
      </c>
      <c r="AE58" s="42">
        <v>0</v>
      </c>
      <c r="AF58" s="42"/>
      <c r="AG58" s="42"/>
      <c r="AH58" s="42"/>
      <c r="AI58" s="42"/>
      <c r="AJ58" s="42"/>
      <c r="AK58" s="42"/>
      <c r="AL58" s="42"/>
      <c r="AM58" s="42">
        <f t="shared" si="99"/>
        <v>0</v>
      </c>
      <c r="AN58" s="42">
        <v>0</v>
      </c>
      <c r="AO58" s="42"/>
      <c r="AP58" s="42"/>
      <c r="AQ58" s="42"/>
      <c r="AR58" s="42"/>
      <c r="AS58" s="42"/>
      <c r="AT58" s="42"/>
      <c r="AU58" s="42"/>
      <c r="AV58" s="42">
        <f t="shared" si="100"/>
        <v>0</v>
      </c>
      <c r="AW58" s="42">
        <v>0</v>
      </c>
      <c r="AX58" s="42"/>
      <c r="AY58" s="42"/>
      <c r="AZ58" s="42"/>
      <c r="BA58" s="42"/>
      <c r="BB58" s="42"/>
      <c r="BC58" s="42"/>
      <c r="BD58" s="42"/>
      <c r="BE58" s="42">
        <f t="shared" si="101"/>
        <v>0</v>
      </c>
      <c r="BF58" s="42">
        <v>0</v>
      </c>
      <c r="BG58" s="42"/>
      <c r="BH58" s="42"/>
      <c r="BI58" s="42"/>
      <c r="BJ58" s="42"/>
      <c r="BK58" s="42"/>
      <c r="BL58" s="42"/>
      <c r="BM58" s="42"/>
      <c r="BN58" s="42">
        <f t="shared" si="102"/>
        <v>0</v>
      </c>
      <c r="BO58" s="42">
        <v>0</v>
      </c>
      <c r="BP58" s="42"/>
      <c r="BQ58" s="42"/>
      <c r="BR58" s="42"/>
      <c r="BS58" s="42"/>
      <c r="BT58" s="42"/>
      <c r="BU58" s="42"/>
      <c r="BV58" s="42"/>
      <c r="BW58" s="42">
        <f t="shared" si="103"/>
        <v>0</v>
      </c>
      <c r="BX58" s="42"/>
      <c r="BY58" s="42">
        <f t="shared" si="52"/>
        <v>0</v>
      </c>
      <c r="BZ58" s="42"/>
    </row>
    <row r="59" spans="1:78" ht="32.25" outlineLevel="3" collapsed="1" thickBot="1" x14ac:dyDescent="0.25">
      <c r="A59" s="30" t="s">
        <v>150</v>
      </c>
      <c r="B59" s="31">
        <f t="shared" si="0"/>
        <v>15</v>
      </c>
      <c r="C59" s="32" t="s">
        <v>151</v>
      </c>
      <c r="D59" s="34"/>
      <c r="E59" s="34"/>
      <c r="F59" s="55"/>
      <c r="G59" s="34">
        <f t="shared" si="33"/>
        <v>0</v>
      </c>
      <c r="H59" s="33"/>
      <c r="I59" s="33"/>
      <c r="J59" s="35">
        <f>SUM(J60:J61)</f>
        <v>0</v>
      </c>
      <c r="K59" s="35">
        <f>SUM(K60:K61)</f>
        <v>0</v>
      </c>
      <c r="L59" s="35">
        <f>SUM(L60:L61)</f>
        <v>0</v>
      </c>
      <c r="M59" s="35">
        <f>SUM(M60:M61)</f>
        <v>0</v>
      </c>
      <c r="N59" s="35">
        <f>SUM(N60:N61)</f>
        <v>0</v>
      </c>
      <c r="O59" s="35">
        <f t="shared" si="2"/>
        <v>0</v>
      </c>
      <c r="P59" s="36">
        <f t="shared" si="34"/>
        <v>0</v>
      </c>
      <c r="Q59" s="33"/>
      <c r="R59" s="35">
        <f>SUM(R60:R61)</f>
        <v>20000000</v>
      </c>
      <c r="S59" s="35">
        <f>SUM(S60:S61)</f>
        <v>0</v>
      </c>
      <c r="T59" s="35">
        <f>SUM(T60:T61)</f>
        <v>0</v>
      </c>
      <c r="U59" s="35">
        <f>SUM(U60:U61)</f>
        <v>0</v>
      </c>
      <c r="V59" s="35">
        <f>SUM(V60:V61)</f>
        <v>0</v>
      </c>
      <c r="W59" s="35">
        <f t="shared" si="32"/>
        <v>20000000</v>
      </c>
      <c r="X59" s="33"/>
      <c r="Y59" s="35">
        <v>0</v>
      </c>
      <c r="Z59" s="35">
        <f>SUM(Z60:Z61)</f>
        <v>0</v>
      </c>
      <c r="AA59" s="35">
        <f>SUM(AA60:AA61)</f>
        <v>0</v>
      </c>
      <c r="AB59" s="35">
        <f>SUM(AB60:AB61)</f>
        <v>0</v>
      </c>
      <c r="AC59" s="35">
        <f>SUM(AC60:AC61)</f>
        <v>0</v>
      </c>
      <c r="AD59" s="35">
        <f t="shared" si="98"/>
        <v>0</v>
      </c>
      <c r="AE59" s="35">
        <v>0</v>
      </c>
      <c r="AF59" s="35">
        <f t="shared" ref="AF59:AL59" si="115">SUM(AF60:AF61)</f>
        <v>0</v>
      </c>
      <c r="AG59" s="35">
        <f t="shared" si="115"/>
        <v>0</v>
      </c>
      <c r="AH59" s="35">
        <f t="shared" si="115"/>
        <v>0</v>
      </c>
      <c r="AI59" s="35">
        <f t="shared" si="115"/>
        <v>0</v>
      </c>
      <c r="AJ59" s="35">
        <f t="shared" si="115"/>
        <v>0</v>
      </c>
      <c r="AK59" s="35">
        <f t="shared" si="115"/>
        <v>0</v>
      </c>
      <c r="AL59" s="35">
        <f t="shared" si="115"/>
        <v>0</v>
      </c>
      <c r="AM59" s="35">
        <f t="shared" si="99"/>
        <v>0</v>
      </c>
      <c r="AN59" s="35">
        <v>0</v>
      </c>
      <c r="AO59" s="35">
        <f t="shared" ref="AO59:AU59" si="116">SUM(AO60:AO61)</f>
        <v>0</v>
      </c>
      <c r="AP59" s="35">
        <f t="shared" si="116"/>
        <v>0</v>
      </c>
      <c r="AQ59" s="35">
        <f t="shared" si="116"/>
        <v>0</v>
      </c>
      <c r="AR59" s="35">
        <f t="shared" si="116"/>
        <v>0</v>
      </c>
      <c r="AS59" s="35">
        <f t="shared" si="116"/>
        <v>0</v>
      </c>
      <c r="AT59" s="35">
        <f t="shared" si="116"/>
        <v>0</v>
      </c>
      <c r="AU59" s="35">
        <f t="shared" si="116"/>
        <v>0</v>
      </c>
      <c r="AV59" s="35">
        <f t="shared" si="100"/>
        <v>0</v>
      </c>
      <c r="AW59" s="35">
        <v>0</v>
      </c>
      <c r="AX59" s="35">
        <f t="shared" ref="AX59:BD59" si="117">SUM(AX60:AX61)</f>
        <v>0</v>
      </c>
      <c r="AY59" s="35">
        <f t="shared" si="117"/>
        <v>0</v>
      </c>
      <c r="AZ59" s="35">
        <f t="shared" si="117"/>
        <v>0</v>
      </c>
      <c r="BA59" s="35">
        <f t="shared" si="117"/>
        <v>0</v>
      </c>
      <c r="BB59" s="35">
        <f t="shared" si="117"/>
        <v>0</v>
      </c>
      <c r="BC59" s="35">
        <f t="shared" si="117"/>
        <v>0</v>
      </c>
      <c r="BD59" s="35">
        <f t="shared" si="117"/>
        <v>0</v>
      </c>
      <c r="BE59" s="35">
        <f t="shared" si="101"/>
        <v>0</v>
      </c>
      <c r="BF59" s="35">
        <v>0</v>
      </c>
      <c r="BG59" s="35">
        <f t="shared" ref="BG59:BM59" si="118">SUM(BG60:BG61)</f>
        <v>0</v>
      </c>
      <c r="BH59" s="35">
        <f t="shared" si="118"/>
        <v>0</v>
      </c>
      <c r="BI59" s="35">
        <f t="shared" si="118"/>
        <v>0</v>
      </c>
      <c r="BJ59" s="35">
        <f t="shared" si="118"/>
        <v>0</v>
      </c>
      <c r="BK59" s="35">
        <f t="shared" si="118"/>
        <v>0</v>
      </c>
      <c r="BL59" s="35">
        <f t="shared" si="118"/>
        <v>0</v>
      </c>
      <c r="BM59" s="35">
        <f t="shared" si="118"/>
        <v>0</v>
      </c>
      <c r="BN59" s="35">
        <f t="shared" si="102"/>
        <v>0</v>
      </c>
      <c r="BO59" s="35">
        <v>0</v>
      </c>
      <c r="BP59" s="35">
        <f t="shared" ref="BP59:BV59" si="119">SUM(BP60:BP61)</f>
        <v>0</v>
      </c>
      <c r="BQ59" s="35">
        <f t="shared" si="119"/>
        <v>0</v>
      </c>
      <c r="BR59" s="35">
        <f t="shared" si="119"/>
        <v>0</v>
      </c>
      <c r="BS59" s="35">
        <f t="shared" si="119"/>
        <v>0</v>
      </c>
      <c r="BT59" s="35">
        <f t="shared" si="119"/>
        <v>0</v>
      </c>
      <c r="BU59" s="35">
        <f t="shared" si="119"/>
        <v>0</v>
      </c>
      <c r="BV59" s="35">
        <f t="shared" si="119"/>
        <v>0</v>
      </c>
      <c r="BW59" s="35">
        <f t="shared" si="103"/>
        <v>0</v>
      </c>
      <c r="BX59" s="35">
        <f>BW59</f>
        <v>0</v>
      </c>
      <c r="BY59" s="35">
        <f t="shared" si="52"/>
        <v>0</v>
      </c>
      <c r="BZ59" s="35"/>
    </row>
    <row r="60" spans="1:78" ht="15.75" hidden="1" outlineLevel="4" thickBot="1" x14ac:dyDescent="0.25">
      <c r="A60" s="37"/>
      <c r="B60" s="38">
        <f t="shared" si="0"/>
        <v>0</v>
      </c>
      <c r="C60" s="39"/>
      <c r="D60" s="41"/>
      <c r="E60" s="41"/>
      <c r="F60" s="41"/>
      <c r="G60" s="41">
        <f t="shared" si="33"/>
        <v>0</v>
      </c>
      <c r="H60" s="40" t="s">
        <v>104</v>
      </c>
      <c r="I60" s="40">
        <v>0</v>
      </c>
      <c r="J60" s="42">
        <v>0</v>
      </c>
      <c r="K60" s="42"/>
      <c r="L60" s="42"/>
      <c r="M60" s="42"/>
      <c r="N60" s="42"/>
      <c r="O60" s="42">
        <f t="shared" si="2"/>
        <v>0</v>
      </c>
      <c r="P60" s="43">
        <f t="shared" si="34"/>
        <v>0</v>
      </c>
      <c r="Q60" s="40">
        <v>450</v>
      </c>
      <c r="R60" s="42">
        <v>20000000</v>
      </c>
      <c r="S60" s="42"/>
      <c r="T60" s="42"/>
      <c r="U60" s="42"/>
      <c r="V60" s="42"/>
      <c r="W60" s="42">
        <f t="shared" si="32"/>
        <v>20000000</v>
      </c>
      <c r="X60" s="40">
        <v>0</v>
      </c>
      <c r="Y60" s="42">
        <v>0</v>
      </c>
      <c r="Z60" s="42"/>
      <c r="AA60" s="42"/>
      <c r="AB60" s="42"/>
      <c r="AC60" s="42"/>
      <c r="AD60" s="42">
        <f t="shared" si="98"/>
        <v>0</v>
      </c>
      <c r="AE60" s="42">
        <v>0</v>
      </c>
      <c r="AF60" s="42"/>
      <c r="AG60" s="42"/>
      <c r="AH60" s="42"/>
      <c r="AI60" s="42"/>
      <c r="AJ60" s="42"/>
      <c r="AK60" s="42"/>
      <c r="AL60" s="42"/>
      <c r="AM60" s="42">
        <f t="shared" si="99"/>
        <v>0</v>
      </c>
      <c r="AN60" s="42">
        <v>0</v>
      </c>
      <c r="AO60" s="42"/>
      <c r="AP60" s="42"/>
      <c r="AQ60" s="42"/>
      <c r="AR60" s="42"/>
      <c r="AS60" s="42"/>
      <c r="AT60" s="42"/>
      <c r="AU60" s="42"/>
      <c r="AV60" s="42">
        <f t="shared" si="100"/>
        <v>0</v>
      </c>
      <c r="AW60" s="42">
        <v>0</v>
      </c>
      <c r="AX60" s="42"/>
      <c r="AY60" s="42"/>
      <c r="AZ60" s="42"/>
      <c r="BA60" s="42"/>
      <c r="BB60" s="42"/>
      <c r="BC60" s="42"/>
      <c r="BD60" s="42"/>
      <c r="BE60" s="42">
        <f t="shared" si="101"/>
        <v>0</v>
      </c>
      <c r="BF60" s="42">
        <v>0</v>
      </c>
      <c r="BG60" s="42"/>
      <c r="BH60" s="42"/>
      <c r="BI60" s="42"/>
      <c r="BJ60" s="42"/>
      <c r="BK60" s="42"/>
      <c r="BL60" s="42"/>
      <c r="BM60" s="42"/>
      <c r="BN60" s="42">
        <f t="shared" si="102"/>
        <v>0</v>
      </c>
      <c r="BO60" s="42">
        <v>0</v>
      </c>
      <c r="BP60" s="42"/>
      <c r="BQ60" s="42"/>
      <c r="BR60" s="42"/>
      <c r="BS60" s="42"/>
      <c r="BT60" s="42"/>
      <c r="BU60" s="42"/>
      <c r="BV60" s="42"/>
      <c r="BW60" s="42">
        <f t="shared" si="103"/>
        <v>0</v>
      </c>
      <c r="BX60" s="42"/>
      <c r="BY60" s="42">
        <f t="shared" si="52"/>
        <v>0</v>
      </c>
      <c r="BZ60" s="42"/>
    </row>
    <row r="61" spans="1:78" ht="15.75" hidden="1" outlineLevel="4" thickBot="1" x14ac:dyDescent="0.25">
      <c r="A61" s="37"/>
      <c r="B61" s="38">
        <f t="shared" si="0"/>
        <v>0</v>
      </c>
      <c r="C61" s="39"/>
      <c r="D61" s="41"/>
      <c r="E61" s="41"/>
      <c r="F61" s="41"/>
      <c r="G61" s="41">
        <f t="shared" si="33"/>
        <v>0</v>
      </c>
      <c r="H61" s="40" t="s">
        <v>28</v>
      </c>
      <c r="I61" s="40">
        <v>0</v>
      </c>
      <c r="J61" s="42">
        <v>0</v>
      </c>
      <c r="K61" s="42"/>
      <c r="L61" s="42"/>
      <c r="M61" s="42"/>
      <c r="N61" s="42"/>
      <c r="O61" s="42">
        <f t="shared" si="2"/>
        <v>0</v>
      </c>
      <c r="P61" s="43">
        <f t="shared" si="34"/>
        <v>0</v>
      </c>
      <c r="Q61" s="40">
        <v>1</v>
      </c>
      <c r="R61" s="42">
        <v>0</v>
      </c>
      <c r="S61" s="42"/>
      <c r="T61" s="42"/>
      <c r="U61" s="42"/>
      <c r="V61" s="42"/>
      <c r="W61" s="42">
        <f t="shared" si="32"/>
        <v>0</v>
      </c>
      <c r="X61" s="40">
        <v>0</v>
      </c>
      <c r="Y61" s="42">
        <v>0</v>
      </c>
      <c r="Z61" s="42"/>
      <c r="AA61" s="42"/>
      <c r="AB61" s="42"/>
      <c r="AC61" s="42"/>
      <c r="AD61" s="42">
        <f t="shared" si="98"/>
        <v>0</v>
      </c>
      <c r="AE61" s="42">
        <v>0</v>
      </c>
      <c r="AF61" s="42"/>
      <c r="AG61" s="42"/>
      <c r="AH61" s="42"/>
      <c r="AI61" s="42"/>
      <c r="AJ61" s="42"/>
      <c r="AK61" s="42"/>
      <c r="AL61" s="42"/>
      <c r="AM61" s="42">
        <f t="shared" si="99"/>
        <v>0</v>
      </c>
      <c r="AN61" s="42">
        <v>0</v>
      </c>
      <c r="AO61" s="42"/>
      <c r="AP61" s="42"/>
      <c r="AQ61" s="42"/>
      <c r="AR61" s="42"/>
      <c r="AS61" s="42"/>
      <c r="AT61" s="42"/>
      <c r="AU61" s="42"/>
      <c r="AV61" s="42">
        <f t="shared" si="100"/>
        <v>0</v>
      </c>
      <c r="AW61" s="42">
        <v>0</v>
      </c>
      <c r="AX61" s="42"/>
      <c r="AY61" s="42"/>
      <c r="AZ61" s="42"/>
      <c r="BA61" s="42"/>
      <c r="BB61" s="42"/>
      <c r="BC61" s="42"/>
      <c r="BD61" s="42"/>
      <c r="BE61" s="42">
        <f t="shared" si="101"/>
        <v>0</v>
      </c>
      <c r="BF61" s="42">
        <v>0</v>
      </c>
      <c r="BG61" s="42"/>
      <c r="BH61" s="42"/>
      <c r="BI61" s="42"/>
      <c r="BJ61" s="42"/>
      <c r="BK61" s="42"/>
      <c r="BL61" s="42"/>
      <c r="BM61" s="42"/>
      <c r="BN61" s="42">
        <f t="shared" si="102"/>
        <v>0</v>
      </c>
      <c r="BO61" s="42">
        <v>0</v>
      </c>
      <c r="BP61" s="42"/>
      <c r="BQ61" s="42"/>
      <c r="BR61" s="42"/>
      <c r="BS61" s="42"/>
      <c r="BT61" s="42"/>
      <c r="BU61" s="42"/>
      <c r="BV61" s="42"/>
      <c r="BW61" s="42">
        <f t="shared" si="103"/>
        <v>0</v>
      </c>
      <c r="BX61" s="42"/>
      <c r="BY61" s="42">
        <f t="shared" si="52"/>
        <v>0</v>
      </c>
      <c r="BZ61" s="42"/>
    </row>
    <row r="62" spans="1:78" ht="16.5" outlineLevel="3" collapsed="1" thickBot="1" x14ac:dyDescent="0.25">
      <c r="A62" s="30" t="s">
        <v>152</v>
      </c>
      <c r="B62" s="31">
        <f t="shared" si="0"/>
        <v>15</v>
      </c>
      <c r="C62" s="32" t="s">
        <v>153</v>
      </c>
      <c r="D62" s="34"/>
      <c r="E62" s="34"/>
      <c r="F62" s="55"/>
      <c r="G62" s="34">
        <f t="shared" si="33"/>
        <v>0</v>
      </c>
      <c r="H62" s="33"/>
      <c r="I62" s="33"/>
      <c r="J62" s="35">
        <f>SUM(J63:J64)</f>
        <v>0</v>
      </c>
      <c r="K62" s="35">
        <f>SUM(K63:K64)</f>
        <v>0</v>
      </c>
      <c r="L62" s="35">
        <f>SUM(L63:L64)</f>
        <v>0</v>
      </c>
      <c r="M62" s="35">
        <f>SUM(M63:M64)</f>
        <v>0</v>
      </c>
      <c r="N62" s="35">
        <f>SUM(N63:N64)</f>
        <v>0</v>
      </c>
      <c r="O62" s="35">
        <f t="shared" si="2"/>
        <v>0</v>
      </c>
      <c r="P62" s="36">
        <f t="shared" si="34"/>
        <v>0</v>
      </c>
      <c r="Q62" s="33"/>
      <c r="R62" s="35">
        <f>SUM(R63:R64)</f>
        <v>100000000</v>
      </c>
      <c r="S62" s="35">
        <f>SUM(S63:S64)</f>
        <v>0</v>
      </c>
      <c r="T62" s="35">
        <f>SUM(T63:T64)</f>
        <v>0</v>
      </c>
      <c r="U62" s="35">
        <f>SUM(U63:U64)</f>
        <v>0</v>
      </c>
      <c r="V62" s="35">
        <f>SUM(V63:V64)</f>
        <v>0</v>
      </c>
      <c r="W62" s="35">
        <f t="shared" si="32"/>
        <v>100000000</v>
      </c>
      <c r="X62" s="33"/>
      <c r="Y62" s="35">
        <v>50000000</v>
      </c>
      <c r="Z62" s="35">
        <f>SUM(Z63:Z64)</f>
        <v>0</v>
      </c>
      <c r="AA62" s="35">
        <f>SUM(AA63:AA64)</f>
        <v>0</v>
      </c>
      <c r="AB62" s="35">
        <f>SUM(AB63:AB64)</f>
        <v>0</v>
      </c>
      <c r="AC62" s="35">
        <f>SUM(AC63:AC64)</f>
        <v>0</v>
      </c>
      <c r="AD62" s="35">
        <f t="shared" si="98"/>
        <v>50000000</v>
      </c>
      <c r="AE62" s="35">
        <v>50000000</v>
      </c>
      <c r="AF62" s="35">
        <f t="shared" ref="AF62:AL62" si="120">SUM(AF63:AF64)</f>
        <v>0</v>
      </c>
      <c r="AG62" s="35">
        <f t="shared" si="120"/>
        <v>0</v>
      </c>
      <c r="AH62" s="35">
        <f t="shared" si="120"/>
        <v>0</v>
      </c>
      <c r="AI62" s="35">
        <f t="shared" si="120"/>
        <v>0</v>
      </c>
      <c r="AJ62" s="35">
        <f t="shared" si="120"/>
        <v>0</v>
      </c>
      <c r="AK62" s="35">
        <f t="shared" si="120"/>
        <v>0</v>
      </c>
      <c r="AL62" s="35">
        <f t="shared" si="120"/>
        <v>0</v>
      </c>
      <c r="AM62" s="35">
        <f t="shared" si="99"/>
        <v>50000000</v>
      </c>
      <c r="AN62" s="35">
        <v>50000000</v>
      </c>
      <c r="AO62" s="35">
        <f t="shared" ref="AO62:AU62" si="121">SUM(AO63:AO64)</f>
        <v>0</v>
      </c>
      <c r="AP62" s="35">
        <f t="shared" si="121"/>
        <v>0</v>
      </c>
      <c r="AQ62" s="35">
        <f t="shared" si="121"/>
        <v>0</v>
      </c>
      <c r="AR62" s="35">
        <f t="shared" si="121"/>
        <v>0</v>
      </c>
      <c r="AS62" s="35">
        <f t="shared" si="121"/>
        <v>0</v>
      </c>
      <c r="AT62" s="35">
        <f t="shared" si="121"/>
        <v>0</v>
      </c>
      <c r="AU62" s="35">
        <f t="shared" si="121"/>
        <v>0</v>
      </c>
      <c r="AV62" s="35">
        <f t="shared" si="100"/>
        <v>50000000</v>
      </c>
      <c r="AW62" s="35">
        <v>50000000</v>
      </c>
      <c r="AX62" s="35">
        <f t="shared" ref="AX62:BD62" si="122">SUM(AX63:AX64)</f>
        <v>0</v>
      </c>
      <c r="AY62" s="35">
        <f t="shared" si="122"/>
        <v>0</v>
      </c>
      <c r="AZ62" s="35">
        <f t="shared" si="122"/>
        <v>0</v>
      </c>
      <c r="BA62" s="35">
        <f t="shared" si="122"/>
        <v>0</v>
      </c>
      <c r="BB62" s="35">
        <f t="shared" si="122"/>
        <v>0</v>
      </c>
      <c r="BC62" s="35">
        <f t="shared" si="122"/>
        <v>0</v>
      </c>
      <c r="BD62" s="35">
        <f t="shared" si="122"/>
        <v>0</v>
      </c>
      <c r="BE62" s="35">
        <f t="shared" si="101"/>
        <v>50000000</v>
      </c>
      <c r="BF62" s="35">
        <v>50000000</v>
      </c>
      <c r="BG62" s="35">
        <f t="shared" ref="BG62:BM62" si="123">SUM(BG63:BG64)</f>
        <v>0</v>
      </c>
      <c r="BH62" s="35">
        <f t="shared" si="123"/>
        <v>0</v>
      </c>
      <c r="BI62" s="35">
        <f t="shared" si="123"/>
        <v>0</v>
      </c>
      <c r="BJ62" s="35">
        <f t="shared" si="123"/>
        <v>0</v>
      </c>
      <c r="BK62" s="35">
        <f t="shared" si="123"/>
        <v>0</v>
      </c>
      <c r="BL62" s="35">
        <f t="shared" si="123"/>
        <v>0</v>
      </c>
      <c r="BM62" s="35">
        <f t="shared" si="123"/>
        <v>0</v>
      </c>
      <c r="BN62" s="35">
        <f t="shared" si="102"/>
        <v>50000000</v>
      </c>
      <c r="BO62" s="35">
        <v>50000000</v>
      </c>
      <c r="BP62" s="35">
        <f t="shared" ref="BP62:BV62" si="124">SUM(BP63:BP64)</f>
        <v>0</v>
      </c>
      <c r="BQ62" s="35">
        <f t="shared" si="124"/>
        <v>0</v>
      </c>
      <c r="BR62" s="35">
        <f t="shared" si="124"/>
        <v>0</v>
      </c>
      <c r="BS62" s="35">
        <f t="shared" si="124"/>
        <v>0</v>
      </c>
      <c r="BT62" s="35">
        <f t="shared" si="124"/>
        <v>0</v>
      </c>
      <c r="BU62" s="35">
        <f t="shared" si="124"/>
        <v>0</v>
      </c>
      <c r="BV62" s="35">
        <f t="shared" si="124"/>
        <v>0</v>
      </c>
      <c r="BW62" s="35">
        <f t="shared" si="103"/>
        <v>50000000</v>
      </c>
      <c r="BX62" s="35">
        <f>BW62</f>
        <v>50000000</v>
      </c>
      <c r="BY62" s="35">
        <f t="shared" si="52"/>
        <v>0</v>
      </c>
      <c r="BZ62" s="35"/>
    </row>
    <row r="63" spans="1:78" ht="15.75" hidden="1" outlineLevel="4" thickBot="1" x14ac:dyDescent="0.25">
      <c r="A63" s="37"/>
      <c r="B63" s="38">
        <f t="shared" si="0"/>
        <v>0</v>
      </c>
      <c r="C63" s="39"/>
      <c r="D63" s="41"/>
      <c r="E63" s="41"/>
      <c r="F63" s="41"/>
      <c r="G63" s="41">
        <f t="shared" si="33"/>
        <v>0</v>
      </c>
      <c r="H63" s="40" t="s">
        <v>100</v>
      </c>
      <c r="I63" s="40">
        <v>0</v>
      </c>
      <c r="J63" s="42">
        <v>0</v>
      </c>
      <c r="K63" s="42"/>
      <c r="L63" s="42"/>
      <c r="M63" s="42"/>
      <c r="N63" s="42"/>
      <c r="O63" s="42">
        <f t="shared" si="2"/>
        <v>0</v>
      </c>
      <c r="P63" s="43">
        <f t="shared" si="34"/>
        <v>0</v>
      </c>
      <c r="Q63" s="40">
        <v>20</v>
      </c>
      <c r="R63" s="42">
        <v>50000000</v>
      </c>
      <c r="S63" s="42"/>
      <c r="T63" s="42"/>
      <c r="U63" s="42"/>
      <c r="V63" s="42"/>
      <c r="W63" s="42">
        <f t="shared" si="32"/>
        <v>50000000</v>
      </c>
      <c r="X63" s="40">
        <v>20</v>
      </c>
      <c r="Y63" s="42">
        <v>0</v>
      </c>
      <c r="Z63" s="42"/>
      <c r="AA63" s="42"/>
      <c r="AB63" s="42"/>
      <c r="AC63" s="42"/>
      <c r="AD63" s="42">
        <f t="shared" si="98"/>
        <v>0</v>
      </c>
      <c r="AE63" s="42">
        <v>0</v>
      </c>
      <c r="AF63" s="42"/>
      <c r="AG63" s="42"/>
      <c r="AH63" s="42"/>
      <c r="AI63" s="42"/>
      <c r="AJ63" s="42"/>
      <c r="AK63" s="42"/>
      <c r="AL63" s="42"/>
      <c r="AM63" s="42">
        <f t="shared" si="99"/>
        <v>0</v>
      </c>
      <c r="AN63" s="42">
        <v>0</v>
      </c>
      <c r="AO63" s="42"/>
      <c r="AP63" s="42"/>
      <c r="AQ63" s="42"/>
      <c r="AR63" s="42"/>
      <c r="AS63" s="42"/>
      <c r="AT63" s="42"/>
      <c r="AU63" s="42"/>
      <c r="AV63" s="42">
        <f t="shared" si="100"/>
        <v>0</v>
      </c>
      <c r="AW63" s="42">
        <v>0</v>
      </c>
      <c r="AX63" s="42"/>
      <c r="AY63" s="42"/>
      <c r="AZ63" s="42"/>
      <c r="BA63" s="42"/>
      <c r="BB63" s="42"/>
      <c r="BC63" s="42"/>
      <c r="BD63" s="42"/>
      <c r="BE63" s="42">
        <f t="shared" si="101"/>
        <v>0</v>
      </c>
      <c r="BF63" s="42">
        <v>0</v>
      </c>
      <c r="BG63" s="42"/>
      <c r="BH63" s="42"/>
      <c r="BI63" s="42"/>
      <c r="BJ63" s="42"/>
      <c r="BK63" s="42"/>
      <c r="BL63" s="42"/>
      <c r="BM63" s="42"/>
      <c r="BN63" s="42">
        <f t="shared" si="102"/>
        <v>0</v>
      </c>
      <c r="BO63" s="42">
        <v>0</v>
      </c>
      <c r="BP63" s="42"/>
      <c r="BQ63" s="42"/>
      <c r="BR63" s="42"/>
      <c r="BS63" s="42"/>
      <c r="BT63" s="42"/>
      <c r="BU63" s="42"/>
      <c r="BV63" s="42"/>
      <c r="BW63" s="42">
        <f t="shared" si="103"/>
        <v>0</v>
      </c>
      <c r="BX63" s="42"/>
      <c r="BY63" s="42">
        <f t="shared" si="52"/>
        <v>0</v>
      </c>
      <c r="BZ63" s="42"/>
    </row>
    <row r="64" spans="1:78" ht="30.75" hidden="1" outlineLevel="4" thickBot="1" x14ac:dyDescent="0.25">
      <c r="A64" s="37"/>
      <c r="B64" s="38">
        <f t="shared" si="0"/>
        <v>0</v>
      </c>
      <c r="C64" s="39"/>
      <c r="D64" s="41"/>
      <c r="E64" s="41"/>
      <c r="F64" s="41"/>
      <c r="G64" s="41">
        <f t="shared" si="33"/>
        <v>0</v>
      </c>
      <c r="H64" s="40" t="s">
        <v>154</v>
      </c>
      <c r="I64" s="40">
        <v>0</v>
      </c>
      <c r="J64" s="42">
        <v>0</v>
      </c>
      <c r="K64" s="42"/>
      <c r="L64" s="42"/>
      <c r="M64" s="42"/>
      <c r="N64" s="42"/>
      <c r="O64" s="42">
        <f t="shared" si="2"/>
        <v>0</v>
      </c>
      <c r="P64" s="43">
        <f t="shared" si="34"/>
        <v>0</v>
      </c>
      <c r="Q64" s="40">
        <v>100</v>
      </c>
      <c r="R64" s="42">
        <v>50000000</v>
      </c>
      <c r="S64" s="42"/>
      <c r="T64" s="42"/>
      <c r="U64" s="42"/>
      <c r="V64" s="42"/>
      <c r="W64" s="42">
        <f t="shared" si="32"/>
        <v>50000000</v>
      </c>
      <c r="X64" s="40">
        <v>100</v>
      </c>
      <c r="Y64" s="42">
        <v>0</v>
      </c>
      <c r="Z64" s="42"/>
      <c r="AA64" s="42"/>
      <c r="AB64" s="42"/>
      <c r="AC64" s="42"/>
      <c r="AD64" s="42">
        <f t="shared" si="98"/>
        <v>0</v>
      </c>
      <c r="AE64" s="42">
        <v>0</v>
      </c>
      <c r="AF64" s="42"/>
      <c r="AG64" s="42"/>
      <c r="AH64" s="42"/>
      <c r="AI64" s="42"/>
      <c r="AJ64" s="42"/>
      <c r="AK64" s="42"/>
      <c r="AL64" s="42"/>
      <c r="AM64" s="42">
        <f t="shared" si="99"/>
        <v>0</v>
      </c>
      <c r="AN64" s="42">
        <v>0</v>
      </c>
      <c r="AO64" s="42"/>
      <c r="AP64" s="42"/>
      <c r="AQ64" s="42"/>
      <c r="AR64" s="42"/>
      <c r="AS64" s="42"/>
      <c r="AT64" s="42"/>
      <c r="AU64" s="42"/>
      <c r="AV64" s="42">
        <f t="shared" si="100"/>
        <v>0</v>
      </c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 t="shared" si="101"/>
        <v>0</v>
      </c>
      <c r="BF64" s="42">
        <v>0</v>
      </c>
      <c r="BG64" s="42"/>
      <c r="BH64" s="42"/>
      <c r="BI64" s="42"/>
      <c r="BJ64" s="42"/>
      <c r="BK64" s="42"/>
      <c r="BL64" s="42"/>
      <c r="BM64" s="42"/>
      <c r="BN64" s="42">
        <f t="shared" si="102"/>
        <v>0</v>
      </c>
      <c r="BO64" s="42">
        <v>0</v>
      </c>
      <c r="BP64" s="42"/>
      <c r="BQ64" s="42"/>
      <c r="BR64" s="42"/>
      <c r="BS64" s="42"/>
      <c r="BT64" s="42"/>
      <c r="BU64" s="42"/>
      <c r="BV64" s="42"/>
      <c r="BW64" s="42">
        <f t="shared" si="103"/>
        <v>0</v>
      </c>
      <c r="BX64" s="42"/>
      <c r="BY64" s="42">
        <f t="shared" si="52"/>
        <v>0</v>
      </c>
      <c r="BZ64" s="42"/>
    </row>
    <row r="65" spans="1:78" ht="32.25" outlineLevel="2" thickBot="1" x14ac:dyDescent="0.25">
      <c r="A65" s="25" t="s">
        <v>155</v>
      </c>
      <c r="B65" s="26">
        <f t="shared" si="0"/>
        <v>12</v>
      </c>
      <c r="C65" s="46" t="s">
        <v>156</v>
      </c>
      <c r="D65" s="28">
        <f>SUM(D66,D69)</f>
        <v>14430000</v>
      </c>
      <c r="E65" s="28">
        <f>SUM(E66,E69)</f>
        <v>0</v>
      </c>
      <c r="F65" s="54"/>
      <c r="G65" s="28">
        <f t="shared" si="33"/>
        <v>14430000</v>
      </c>
      <c r="H65" s="52"/>
      <c r="I65" s="52"/>
      <c r="J65" s="27">
        <f>SUM(J66,J69)</f>
        <v>15000000</v>
      </c>
      <c r="K65" s="27">
        <f>SUM(K66,K69)</f>
        <v>0</v>
      </c>
      <c r="L65" s="27">
        <f>SUM(L66,L69)</f>
        <v>0</v>
      </c>
      <c r="M65" s="27">
        <f>SUM(M66,M69)</f>
        <v>0</v>
      </c>
      <c r="N65" s="27">
        <f>SUM(N66,N69)</f>
        <v>0</v>
      </c>
      <c r="O65" s="27">
        <f t="shared" si="2"/>
        <v>15000000</v>
      </c>
      <c r="P65" s="29">
        <f t="shared" si="34"/>
        <v>570000</v>
      </c>
      <c r="Q65" s="52"/>
      <c r="R65" s="27">
        <f>SUM(R66,R69)</f>
        <v>310500000</v>
      </c>
      <c r="S65" s="27">
        <f>SUM(S66,S69)</f>
        <v>0</v>
      </c>
      <c r="T65" s="27">
        <f>SUM(T66,T69)</f>
        <v>0</v>
      </c>
      <c r="U65" s="27">
        <f>SUM(U66,U69)</f>
        <v>0</v>
      </c>
      <c r="V65" s="27">
        <f>SUM(V66,V69)</f>
        <v>0</v>
      </c>
      <c r="W65" s="27">
        <f t="shared" si="32"/>
        <v>310500000</v>
      </c>
      <c r="X65" s="52"/>
      <c r="Y65" s="27">
        <f>SUM(Y66,Y69)</f>
        <v>16342200</v>
      </c>
      <c r="Z65" s="27">
        <f>SUM(Z66,Z69)</f>
        <v>0</v>
      </c>
      <c r="AA65" s="27">
        <f>SUM(AA66,AA69)</f>
        <v>0</v>
      </c>
      <c r="AB65" s="27">
        <f>SUM(AB66,AB69)</f>
        <v>0</v>
      </c>
      <c r="AC65" s="27">
        <f>SUM(AC66,AC69)</f>
        <v>0</v>
      </c>
      <c r="AD65" s="27">
        <f t="shared" si="98"/>
        <v>16342200</v>
      </c>
      <c r="AE65" s="27">
        <f t="shared" ref="AE65:AL65" si="125">SUM(AE66,AE69)</f>
        <v>16342200</v>
      </c>
      <c r="AF65" s="27">
        <f t="shared" si="125"/>
        <v>0</v>
      </c>
      <c r="AG65" s="27">
        <f t="shared" si="125"/>
        <v>0</v>
      </c>
      <c r="AH65" s="27">
        <f t="shared" si="125"/>
        <v>0</v>
      </c>
      <c r="AI65" s="27">
        <f t="shared" si="125"/>
        <v>0</v>
      </c>
      <c r="AJ65" s="27">
        <f t="shared" si="125"/>
        <v>0</v>
      </c>
      <c r="AK65" s="27">
        <f t="shared" si="125"/>
        <v>0</v>
      </c>
      <c r="AL65" s="27">
        <f t="shared" si="125"/>
        <v>0</v>
      </c>
      <c r="AM65" s="27">
        <f t="shared" si="99"/>
        <v>16342200</v>
      </c>
      <c r="AN65" s="27">
        <f t="shared" ref="AN65:AU65" si="126">SUM(AN66,AN69)</f>
        <v>16342200</v>
      </c>
      <c r="AO65" s="27">
        <f t="shared" si="126"/>
        <v>0</v>
      </c>
      <c r="AP65" s="27">
        <f t="shared" si="126"/>
        <v>0</v>
      </c>
      <c r="AQ65" s="27">
        <f t="shared" si="126"/>
        <v>0</v>
      </c>
      <c r="AR65" s="27">
        <f t="shared" si="126"/>
        <v>0</v>
      </c>
      <c r="AS65" s="27">
        <f t="shared" si="126"/>
        <v>0</v>
      </c>
      <c r="AT65" s="27">
        <f t="shared" si="126"/>
        <v>0</v>
      </c>
      <c r="AU65" s="27">
        <f t="shared" si="126"/>
        <v>0</v>
      </c>
      <c r="AV65" s="27">
        <f t="shared" si="100"/>
        <v>16342200</v>
      </c>
      <c r="AW65" s="27">
        <f t="shared" ref="AW65:BD65" si="127">SUM(AW66,AW69)</f>
        <v>16342000</v>
      </c>
      <c r="AX65" s="27">
        <f t="shared" si="127"/>
        <v>0</v>
      </c>
      <c r="AY65" s="27">
        <f t="shared" si="127"/>
        <v>0</v>
      </c>
      <c r="AZ65" s="27">
        <f t="shared" si="127"/>
        <v>0</v>
      </c>
      <c r="BA65" s="27">
        <f t="shared" si="127"/>
        <v>0</v>
      </c>
      <c r="BB65" s="27">
        <f t="shared" si="127"/>
        <v>0</v>
      </c>
      <c r="BC65" s="27">
        <f t="shared" si="127"/>
        <v>0</v>
      </c>
      <c r="BD65" s="27">
        <f t="shared" si="127"/>
        <v>0</v>
      </c>
      <c r="BE65" s="27">
        <f t="shared" si="101"/>
        <v>16342000</v>
      </c>
      <c r="BF65" s="27">
        <f t="shared" ref="BF65:BM65" si="128">SUM(BF66,BF69)</f>
        <v>16342000</v>
      </c>
      <c r="BG65" s="27">
        <f t="shared" si="128"/>
        <v>0</v>
      </c>
      <c r="BH65" s="27">
        <f t="shared" si="128"/>
        <v>0</v>
      </c>
      <c r="BI65" s="27">
        <f t="shared" si="128"/>
        <v>0</v>
      </c>
      <c r="BJ65" s="27">
        <f t="shared" si="128"/>
        <v>0</v>
      </c>
      <c r="BK65" s="27">
        <f t="shared" si="128"/>
        <v>0</v>
      </c>
      <c r="BL65" s="27">
        <f t="shared" si="128"/>
        <v>0</v>
      </c>
      <c r="BM65" s="27">
        <f t="shared" si="128"/>
        <v>0</v>
      </c>
      <c r="BN65" s="27">
        <f t="shared" si="102"/>
        <v>16342000</v>
      </c>
      <c r="BO65" s="27">
        <f t="shared" ref="BO65:BV65" si="129">SUM(BO66,BO69)</f>
        <v>16342000</v>
      </c>
      <c r="BP65" s="27">
        <f t="shared" si="129"/>
        <v>0</v>
      </c>
      <c r="BQ65" s="27">
        <f t="shared" si="129"/>
        <v>0</v>
      </c>
      <c r="BR65" s="27">
        <f t="shared" si="129"/>
        <v>0</v>
      </c>
      <c r="BS65" s="27">
        <f t="shared" si="129"/>
        <v>0</v>
      </c>
      <c r="BT65" s="27">
        <f t="shared" si="129"/>
        <v>0</v>
      </c>
      <c r="BU65" s="27">
        <f t="shared" si="129"/>
        <v>0</v>
      </c>
      <c r="BV65" s="27">
        <f t="shared" si="129"/>
        <v>0</v>
      </c>
      <c r="BW65" s="27">
        <f t="shared" si="103"/>
        <v>16342000</v>
      </c>
      <c r="BX65" s="27">
        <f t="shared" ref="BX65" si="130">SUM(BX66,BX69)</f>
        <v>16342000</v>
      </c>
      <c r="BY65" s="27">
        <f t="shared" si="52"/>
        <v>0</v>
      </c>
      <c r="BZ65" s="27"/>
    </row>
    <row r="66" spans="1:78" ht="48" outlineLevel="3" collapsed="1" thickBot="1" x14ac:dyDescent="0.25">
      <c r="A66" s="30" t="s">
        <v>157</v>
      </c>
      <c r="B66" s="31">
        <f t="shared" si="0"/>
        <v>15</v>
      </c>
      <c r="C66" s="32" t="s">
        <v>158</v>
      </c>
      <c r="D66" s="34"/>
      <c r="E66" s="34"/>
      <c r="F66" s="55"/>
      <c r="G66" s="34">
        <f t="shared" si="33"/>
        <v>0</v>
      </c>
      <c r="H66" s="33"/>
      <c r="I66" s="33"/>
      <c r="J66" s="35">
        <f>SUM(J67:J68)</f>
        <v>0</v>
      </c>
      <c r="K66" s="35">
        <f>SUM(K67:K68)</f>
        <v>0</v>
      </c>
      <c r="L66" s="35">
        <f>SUM(L67:L68)</f>
        <v>0</v>
      </c>
      <c r="M66" s="35">
        <f>SUM(M67:M68)</f>
        <v>0</v>
      </c>
      <c r="N66" s="35">
        <f>SUM(N67:N68)</f>
        <v>0</v>
      </c>
      <c r="O66" s="35">
        <f t="shared" si="2"/>
        <v>0</v>
      </c>
      <c r="P66" s="36">
        <f t="shared" si="34"/>
        <v>0</v>
      </c>
      <c r="Q66" s="33"/>
      <c r="R66" s="35">
        <f>SUM(R67:R68)</f>
        <v>295000000</v>
      </c>
      <c r="S66" s="35">
        <f>SUM(S67:S68)</f>
        <v>0</v>
      </c>
      <c r="T66" s="35">
        <f>SUM(T67:T68)</f>
        <v>0</v>
      </c>
      <c r="U66" s="35">
        <f>SUM(U67:U68)</f>
        <v>0</v>
      </c>
      <c r="V66" s="35">
        <f>SUM(V67:V68)</f>
        <v>0</v>
      </c>
      <c r="W66" s="35">
        <f t="shared" si="32"/>
        <v>295000000</v>
      </c>
      <c r="X66" s="33"/>
      <c r="Y66" s="35">
        <v>0</v>
      </c>
      <c r="Z66" s="35">
        <f>SUM(Z67:Z68)</f>
        <v>0</v>
      </c>
      <c r="AA66" s="35">
        <f>SUM(AA67:AA68)</f>
        <v>0</v>
      </c>
      <c r="AB66" s="35">
        <f>SUM(AB67:AB68)</f>
        <v>0</v>
      </c>
      <c r="AC66" s="35">
        <f>SUM(AC67:AC68)</f>
        <v>0</v>
      </c>
      <c r="AD66" s="35">
        <f t="shared" si="98"/>
        <v>0</v>
      </c>
      <c r="AE66" s="35">
        <v>0</v>
      </c>
      <c r="AF66" s="35">
        <f t="shared" ref="AF66:AL66" si="131">SUM(AF67:AF68)</f>
        <v>0</v>
      </c>
      <c r="AG66" s="35">
        <f t="shared" si="131"/>
        <v>0</v>
      </c>
      <c r="AH66" s="35">
        <f t="shared" si="131"/>
        <v>0</v>
      </c>
      <c r="AI66" s="35">
        <f t="shared" si="131"/>
        <v>0</v>
      </c>
      <c r="AJ66" s="35">
        <f t="shared" si="131"/>
        <v>0</v>
      </c>
      <c r="AK66" s="35">
        <f t="shared" si="131"/>
        <v>0</v>
      </c>
      <c r="AL66" s="35">
        <f t="shared" si="131"/>
        <v>0</v>
      </c>
      <c r="AM66" s="35">
        <f t="shared" si="99"/>
        <v>0</v>
      </c>
      <c r="AN66" s="35">
        <v>0</v>
      </c>
      <c r="AO66" s="35">
        <f t="shared" ref="AO66:AU66" si="132">SUM(AO67:AO68)</f>
        <v>0</v>
      </c>
      <c r="AP66" s="35">
        <f t="shared" si="132"/>
        <v>0</v>
      </c>
      <c r="AQ66" s="35">
        <f t="shared" si="132"/>
        <v>0</v>
      </c>
      <c r="AR66" s="35">
        <f t="shared" si="132"/>
        <v>0</v>
      </c>
      <c r="AS66" s="35">
        <f t="shared" si="132"/>
        <v>0</v>
      </c>
      <c r="AT66" s="35">
        <f t="shared" si="132"/>
        <v>0</v>
      </c>
      <c r="AU66" s="35">
        <f t="shared" si="132"/>
        <v>0</v>
      </c>
      <c r="AV66" s="35">
        <f t="shared" si="100"/>
        <v>0</v>
      </c>
      <c r="AW66" s="35">
        <v>0</v>
      </c>
      <c r="AX66" s="35">
        <f t="shared" ref="AX66:BD66" si="133">SUM(AX67:AX68)</f>
        <v>0</v>
      </c>
      <c r="AY66" s="35">
        <f t="shared" si="133"/>
        <v>0</v>
      </c>
      <c r="AZ66" s="35">
        <f t="shared" si="133"/>
        <v>0</v>
      </c>
      <c r="BA66" s="35">
        <f t="shared" si="133"/>
        <v>0</v>
      </c>
      <c r="BB66" s="35">
        <f t="shared" si="133"/>
        <v>0</v>
      </c>
      <c r="BC66" s="35">
        <f t="shared" si="133"/>
        <v>0</v>
      </c>
      <c r="BD66" s="35">
        <f t="shared" si="133"/>
        <v>0</v>
      </c>
      <c r="BE66" s="35">
        <f t="shared" si="101"/>
        <v>0</v>
      </c>
      <c r="BF66" s="35">
        <v>0</v>
      </c>
      <c r="BG66" s="35">
        <f t="shared" ref="BG66:BM66" si="134">SUM(BG67:BG68)</f>
        <v>0</v>
      </c>
      <c r="BH66" s="35">
        <f t="shared" si="134"/>
        <v>0</v>
      </c>
      <c r="BI66" s="35">
        <f t="shared" si="134"/>
        <v>0</v>
      </c>
      <c r="BJ66" s="35">
        <f t="shared" si="134"/>
        <v>0</v>
      </c>
      <c r="BK66" s="35">
        <f t="shared" si="134"/>
        <v>0</v>
      </c>
      <c r="BL66" s="35">
        <f t="shared" si="134"/>
        <v>0</v>
      </c>
      <c r="BM66" s="35">
        <f t="shared" si="134"/>
        <v>0</v>
      </c>
      <c r="BN66" s="35">
        <f t="shared" si="102"/>
        <v>0</v>
      </c>
      <c r="BO66" s="35">
        <v>0</v>
      </c>
      <c r="BP66" s="35">
        <f t="shared" ref="BP66:BV66" si="135">SUM(BP67:BP68)</f>
        <v>0</v>
      </c>
      <c r="BQ66" s="35">
        <f t="shared" si="135"/>
        <v>0</v>
      </c>
      <c r="BR66" s="35">
        <f t="shared" si="135"/>
        <v>0</v>
      </c>
      <c r="BS66" s="35">
        <f t="shared" si="135"/>
        <v>0</v>
      </c>
      <c r="BT66" s="35">
        <f t="shared" si="135"/>
        <v>0</v>
      </c>
      <c r="BU66" s="35">
        <f t="shared" si="135"/>
        <v>0</v>
      </c>
      <c r="BV66" s="35">
        <f t="shared" si="135"/>
        <v>0</v>
      </c>
      <c r="BW66" s="35">
        <f t="shared" si="103"/>
        <v>0</v>
      </c>
      <c r="BX66" s="35">
        <f>BW66</f>
        <v>0</v>
      </c>
      <c r="BY66" s="35">
        <f t="shared" si="52"/>
        <v>0</v>
      </c>
      <c r="BZ66" s="35"/>
    </row>
    <row r="67" spans="1:78" ht="15.75" hidden="1" outlineLevel="4" thickBot="1" x14ac:dyDescent="0.25">
      <c r="A67" s="37"/>
      <c r="B67" s="38">
        <f t="shared" si="0"/>
        <v>0</v>
      </c>
      <c r="C67" s="39"/>
      <c r="D67" s="41"/>
      <c r="E67" s="41"/>
      <c r="F67" s="41"/>
      <c r="G67" s="41">
        <f t="shared" si="33"/>
        <v>0</v>
      </c>
      <c r="H67" s="40" t="s">
        <v>29</v>
      </c>
      <c r="I67" s="40">
        <v>0</v>
      </c>
      <c r="J67" s="42">
        <v>0</v>
      </c>
      <c r="K67" s="42"/>
      <c r="L67" s="42"/>
      <c r="M67" s="42"/>
      <c r="N67" s="42"/>
      <c r="O67" s="42">
        <f t="shared" si="2"/>
        <v>0</v>
      </c>
      <c r="P67" s="43">
        <f t="shared" si="34"/>
        <v>0</v>
      </c>
      <c r="Q67" s="40">
        <v>30</v>
      </c>
      <c r="R67" s="42">
        <v>20000000</v>
      </c>
      <c r="S67" s="42"/>
      <c r="T67" s="42"/>
      <c r="U67" s="42"/>
      <c r="V67" s="42"/>
      <c r="W67" s="42">
        <f t="shared" si="32"/>
        <v>20000000</v>
      </c>
      <c r="X67" s="40">
        <v>30</v>
      </c>
      <c r="Y67" s="42">
        <v>0</v>
      </c>
      <c r="Z67" s="42"/>
      <c r="AA67" s="42"/>
      <c r="AB67" s="42"/>
      <c r="AC67" s="42"/>
      <c r="AD67" s="42">
        <f t="shared" si="98"/>
        <v>0</v>
      </c>
      <c r="AE67" s="42">
        <v>0</v>
      </c>
      <c r="AF67" s="42"/>
      <c r="AG67" s="42"/>
      <c r="AH67" s="42"/>
      <c r="AI67" s="42"/>
      <c r="AJ67" s="42"/>
      <c r="AK67" s="42"/>
      <c r="AL67" s="42"/>
      <c r="AM67" s="42">
        <f t="shared" si="99"/>
        <v>0</v>
      </c>
      <c r="AN67" s="42">
        <v>0</v>
      </c>
      <c r="AO67" s="42"/>
      <c r="AP67" s="42"/>
      <c r="AQ67" s="42"/>
      <c r="AR67" s="42"/>
      <c r="AS67" s="42"/>
      <c r="AT67" s="42"/>
      <c r="AU67" s="42"/>
      <c r="AV67" s="42">
        <f t="shared" si="100"/>
        <v>0</v>
      </c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101"/>
        <v>0</v>
      </c>
      <c r="BF67" s="42">
        <v>0</v>
      </c>
      <c r="BG67" s="42"/>
      <c r="BH67" s="42"/>
      <c r="BI67" s="42"/>
      <c r="BJ67" s="42"/>
      <c r="BK67" s="42"/>
      <c r="BL67" s="42"/>
      <c r="BM67" s="42"/>
      <c r="BN67" s="42">
        <f t="shared" si="102"/>
        <v>0</v>
      </c>
      <c r="BO67" s="42">
        <v>0</v>
      </c>
      <c r="BP67" s="42"/>
      <c r="BQ67" s="42"/>
      <c r="BR67" s="42"/>
      <c r="BS67" s="42"/>
      <c r="BT67" s="42"/>
      <c r="BU67" s="42"/>
      <c r="BV67" s="42"/>
      <c r="BW67" s="42">
        <f t="shared" si="103"/>
        <v>0</v>
      </c>
      <c r="BX67" s="42"/>
      <c r="BY67" s="42">
        <f t="shared" si="52"/>
        <v>0</v>
      </c>
      <c r="BZ67" s="42"/>
    </row>
    <row r="68" spans="1:78" ht="15.75" hidden="1" outlineLevel="4" thickBot="1" x14ac:dyDescent="0.25">
      <c r="A68" s="37"/>
      <c r="B68" s="38">
        <f t="shared" si="0"/>
        <v>0</v>
      </c>
      <c r="C68" s="39"/>
      <c r="D68" s="41"/>
      <c r="E68" s="41"/>
      <c r="F68" s="41"/>
      <c r="G68" s="41">
        <f t="shared" si="33"/>
        <v>0</v>
      </c>
      <c r="H68" s="40" t="s">
        <v>28</v>
      </c>
      <c r="I68" s="40">
        <v>0</v>
      </c>
      <c r="J68" s="42">
        <v>0</v>
      </c>
      <c r="K68" s="42"/>
      <c r="L68" s="42"/>
      <c r="M68" s="42"/>
      <c r="N68" s="42"/>
      <c r="O68" s="42">
        <f t="shared" ref="O68:O131" si="136">SUM(J68:N68)</f>
        <v>0</v>
      </c>
      <c r="P68" s="43">
        <f t="shared" si="34"/>
        <v>0</v>
      </c>
      <c r="Q68" s="40">
        <v>50</v>
      </c>
      <c r="R68" s="42">
        <v>275000000</v>
      </c>
      <c r="S68" s="42"/>
      <c r="T68" s="42"/>
      <c r="U68" s="42"/>
      <c r="V68" s="42"/>
      <c r="W68" s="42">
        <f t="shared" si="32"/>
        <v>275000000</v>
      </c>
      <c r="X68" s="40">
        <v>50</v>
      </c>
      <c r="Y68" s="42">
        <v>0</v>
      </c>
      <c r="Z68" s="42"/>
      <c r="AA68" s="42"/>
      <c r="AB68" s="42"/>
      <c r="AC68" s="42"/>
      <c r="AD68" s="42">
        <f t="shared" si="98"/>
        <v>0</v>
      </c>
      <c r="AE68" s="42">
        <v>0</v>
      </c>
      <c r="AF68" s="42"/>
      <c r="AG68" s="42"/>
      <c r="AH68" s="42"/>
      <c r="AI68" s="42"/>
      <c r="AJ68" s="42"/>
      <c r="AK68" s="42"/>
      <c r="AL68" s="42"/>
      <c r="AM68" s="42">
        <f t="shared" si="99"/>
        <v>0</v>
      </c>
      <c r="AN68" s="42">
        <v>0</v>
      </c>
      <c r="AO68" s="42"/>
      <c r="AP68" s="42"/>
      <c r="AQ68" s="42"/>
      <c r="AR68" s="42"/>
      <c r="AS68" s="42"/>
      <c r="AT68" s="42"/>
      <c r="AU68" s="42"/>
      <c r="AV68" s="42">
        <f t="shared" si="100"/>
        <v>0</v>
      </c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101"/>
        <v>0</v>
      </c>
      <c r="BF68" s="42">
        <v>0</v>
      </c>
      <c r="BG68" s="42"/>
      <c r="BH68" s="42"/>
      <c r="BI68" s="42"/>
      <c r="BJ68" s="42"/>
      <c r="BK68" s="42"/>
      <c r="BL68" s="42"/>
      <c r="BM68" s="42"/>
      <c r="BN68" s="42">
        <f t="shared" si="102"/>
        <v>0</v>
      </c>
      <c r="BO68" s="42">
        <v>0</v>
      </c>
      <c r="BP68" s="42"/>
      <c r="BQ68" s="42"/>
      <c r="BR68" s="42"/>
      <c r="BS68" s="42"/>
      <c r="BT68" s="42"/>
      <c r="BU68" s="42"/>
      <c r="BV68" s="42"/>
      <c r="BW68" s="42">
        <f t="shared" si="103"/>
        <v>0</v>
      </c>
      <c r="BX68" s="42"/>
      <c r="BY68" s="42">
        <f t="shared" si="52"/>
        <v>0</v>
      </c>
      <c r="BZ68" s="42"/>
    </row>
    <row r="69" spans="1:78" ht="32.25" outlineLevel="3" collapsed="1" thickBot="1" x14ac:dyDescent="0.25">
      <c r="A69" s="30" t="s">
        <v>159</v>
      </c>
      <c r="B69" s="31">
        <f t="shared" si="0"/>
        <v>15</v>
      </c>
      <c r="C69" s="32" t="s">
        <v>160</v>
      </c>
      <c r="D69" s="34">
        <v>14430000</v>
      </c>
      <c r="E69" s="34"/>
      <c r="F69" s="55"/>
      <c r="G69" s="34">
        <f t="shared" si="33"/>
        <v>14430000</v>
      </c>
      <c r="H69" s="33"/>
      <c r="I69" s="33"/>
      <c r="J69" s="35">
        <f>SUM(J70:J71)</f>
        <v>15000000</v>
      </c>
      <c r="K69" s="35">
        <f>SUM(K70:K71)</f>
        <v>0</v>
      </c>
      <c r="L69" s="35">
        <f>SUM(L70:L71)</f>
        <v>0</v>
      </c>
      <c r="M69" s="35">
        <f>SUM(M70:M71)</f>
        <v>0</v>
      </c>
      <c r="N69" s="35">
        <f>SUM(N70:N71)</f>
        <v>0</v>
      </c>
      <c r="O69" s="35">
        <f t="shared" si="136"/>
        <v>15000000</v>
      </c>
      <c r="P69" s="36">
        <f t="shared" si="34"/>
        <v>570000</v>
      </c>
      <c r="Q69" s="33"/>
      <c r="R69" s="35">
        <f>SUM(R70:R71)</f>
        <v>15500000</v>
      </c>
      <c r="S69" s="35">
        <f>SUM(S70:S71)</f>
        <v>0</v>
      </c>
      <c r="T69" s="35">
        <f>SUM(T70:T71)</f>
        <v>0</v>
      </c>
      <c r="U69" s="35">
        <f>SUM(U70:U71)</f>
        <v>0</v>
      </c>
      <c r="V69" s="35">
        <f>SUM(V70:V71)</f>
        <v>0</v>
      </c>
      <c r="W69" s="35">
        <f t="shared" si="32"/>
        <v>15500000</v>
      </c>
      <c r="X69" s="33"/>
      <c r="Y69" s="35">
        <v>16342200</v>
      </c>
      <c r="Z69" s="35">
        <f>SUM(Z70:Z71)</f>
        <v>0</v>
      </c>
      <c r="AA69" s="35">
        <f>SUM(AA70:AA71)</f>
        <v>0</v>
      </c>
      <c r="AB69" s="35">
        <f>SUM(AB70:AB71)</f>
        <v>0</v>
      </c>
      <c r="AC69" s="35">
        <f>SUM(AC70:AC71)</f>
        <v>0</v>
      </c>
      <c r="AD69" s="35">
        <f t="shared" si="98"/>
        <v>16342200</v>
      </c>
      <c r="AE69" s="35">
        <v>16342200</v>
      </c>
      <c r="AF69" s="35">
        <f t="shared" ref="AF69:AL69" si="137">SUM(AF70:AF71)</f>
        <v>0</v>
      </c>
      <c r="AG69" s="35">
        <f t="shared" si="137"/>
        <v>0</v>
      </c>
      <c r="AH69" s="35">
        <f t="shared" si="137"/>
        <v>0</v>
      </c>
      <c r="AI69" s="35">
        <f t="shared" si="137"/>
        <v>0</v>
      </c>
      <c r="AJ69" s="35">
        <f t="shared" si="137"/>
        <v>0</v>
      </c>
      <c r="AK69" s="35">
        <f t="shared" si="137"/>
        <v>0</v>
      </c>
      <c r="AL69" s="35">
        <f t="shared" si="137"/>
        <v>0</v>
      </c>
      <c r="AM69" s="35">
        <f t="shared" si="99"/>
        <v>16342200</v>
      </c>
      <c r="AN69" s="35">
        <v>16342200</v>
      </c>
      <c r="AO69" s="35">
        <f t="shared" ref="AO69:AU69" si="138">SUM(AO70:AO71)</f>
        <v>0</v>
      </c>
      <c r="AP69" s="35">
        <f t="shared" si="138"/>
        <v>0</v>
      </c>
      <c r="AQ69" s="35">
        <f t="shared" si="138"/>
        <v>0</v>
      </c>
      <c r="AR69" s="35">
        <f t="shared" si="138"/>
        <v>0</v>
      </c>
      <c r="AS69" s="35">
        <f t="shared" si="138"/>
        <v>0</v>
      </c>
      <c r="AT69" s="35">
        <f t="shared" si="138"/>
        <v>0</v>
      </c>
      <c r="AU69" s="35">
        <f t="shared" si="138"/>
        <v>0</v>
      </c>
      <c r="AV69" s="35">
        <f t="shared" si="100"/>
        <v>16342200</v>
      </c>
      <c r="AW69" s="35">
        <f>16342200-200</f>
        <v>16342000</v>
      </c>
      <c r="AX69" s="35">
        <f t="shared" ref="AX69:BD69" si="139">SUM(AX70:AX71)</f>
        <v>0</v>
      </c>
      <c r="AY69" s="35">
        <f t="shared" si="139"/>
        <v>0</v>
      </c>
      <c r="AZ69" s="35">
        <f t="shared" si="139"/>
        <v>0</v>
      </c>
      <c r="BA69" s="35">
        <f t="shared" si="139"/>
        <v>0</v>
      </c>
      <c r="BB69" s="35">
        <f t="shared" si="139"/>
        <v>0</v>
      </c>
      <c r="BC69" s="35">
        <f t="shared" si="139"/>
        <v>0</v>
      </c>
      <c r="BD69" s="35">
        <f t="shared" si="139"/>
        <v>0</v>
      </c>
      <c r="BE69" s="35">
        <f t="shared" si="101"/>
        <v>16342000</v>
      </c>
      <c r="BF69" s="35">
        <f>16342200-200</f>
        <v>16342000</v>
      </c>
      <c r="BG69" s="35">
        <f t="shared" ref="BG69:BM69" si="140">SUM(BG70:BG71)</f>
        <v>0</v>
      </c>
      <c r="BH69" s="35">
        <f t="shared" si="140"/>
        <v>0</v>
      </c>
      <c r="BI69" s="35">
        <f t="shared" si="140"/>
        <v>0</v>
      </c>
      <c r="BJ69" s="35">
        <f t="shared" si="140"/>
        <v>0</v>
      </c>
      <c r="BK69" s="35">
        <f t="shared" si="140"/>
        <v>0</v>
      </c>
      <c r="BL69" s="35">
        <f t="shared" si="140"/>
        <v>0</v>
      </c>
      <c r="BM69" s="35">
        <f t="shared" si="140"/>
        <v>0</v>
      </c>
      <c r="BN69" s="35">
        <f t="shared" si="102"/>
        <v>16342000</v>
      </c>
      <c r="BO69" s="35">
        <f>16342200-200</f>
        <v>16342000</v>
      </c>
      <c r="BP69" s="35">
        <f t="shared" ref="BP69:BV69" si="141">SUM(BP70:BP71)</f>
        <v>0</v>
      </c>
      <c r="BQ69" s="35">
        <f t="shared" si="141"/>
        <v>0</v>
      </c>
      <c r="BR69" s="35">
        <f t="shared" si="141"/>
        <v>0</v>
      </c>
      <c r="BS69" s="35">
        <f t="shared" si="141"/>
        <v>0</v>
      </c>
      <c r="BT69" s="35">
        <f t="shared" si="141"/>
        <v>0</v>
      </c>
      <c r="BU69" s="35">
        <f t="shared" si="141"/>
        <v>0</v>
      </c>
      <c r="BV69" s="35">
        <f t="shared" si="141"/>
        <v>0</v>
      </c>
      <c r="BW69" s="35">
        <f t="shared" si="103"/>
        <v>16342000</v>
      </c>
      <c r="BX69" s="35">
        <f>BW69</f>
        <v>16342000</v>
      </c>
      <c r="BY69" s="35">
        <f t="shared" si="52"/>
        <v>0</v>
      </c>
      <c r="BZ69" s="35"/>
    </row>
    <row r="70" spans="1:78" ht="15.75" hidden="1" outlineLevel="4" thickBot="1" x14ac:dyDescent="0.25">
      <c r="A70" s="37"/>
      <c r="B70" s="38">
        <f t="shared" si="0"/>
        <v>0</v>
      </c>
      <c r="C70" s="39"/>
      <c r="D70" s="41"/>
      <c r="E70" s="41"/>
      <c r="F70" s="41"/>
      <c r="G70" s="41">
        <f t="shared" si="33"/>
        <v>0</v>
      </c>
      <c r="H70" s="40" t="s">
        <v>28</v>
      </c>
      <c r="I70" s="40">
        <v>50</v>
      </c>
      <c r="J70" s="42">
        <v>15000000</v>
      </c>
      <c r="K70" s="42"/>
      <c r="L70" s="42"/>
      <c r="M70" s="42"/>
      <c r="N70" s="42"/>
      <c r="O70" s="42">
        <f t="shared" si="136"/>
        <v>15000000</v>
      </c>
      <c r="P70" s="43">
        <f t="shared" si="34"/>
        <v>15000000</v>
      </c>
      <c r="Q70" s="40">
        <v>0</v>
      </c>
      <c r="R70" s="42">
        <v>0</v>
      </c>
      <c r="S70" s="42"/>
      <c r="T70" s="42"/>
      <c r="U70" s="42"/>
      <c r="V70" s="42"/>
      <c r="W70" s="42">
        <f t="shared" si="32"/>
        <v>0</v>
      </c>
      <c r="X70" s="40">
        <v>0</v>
      </c>
      <c r="Y70" s="42">
        <v>0</v>
      </c>
      <c r="Z70" s="42"/>
      <c r="AA70" s="42"/>
      <c r="AB70" s="42"/>
      <c r="AC70" s="42"/>
      <c r="AD70" s="42">
        <f t="shared" si="98"/>
        <v>0</v>
      </c>
      <c r="AE70" s="42">
        <v>0</v>
      </c>
      <c r="AF70" s="42"/>
      <c r="AG70" s="42"/>
      <c r="AH70" s="42"/>
      <c r="AI70" s="42"/>
      <c r="AJ70" s="42"/>
      <c r="AK70" s="42"/>
      <c r="AL70" s="42"/>
      <c r="AM70" s="42">
        <f t="shared" si="99"/>
        <v>0</v>
      </c>
      <c r="AN70" s="42">
        <v>0</v>
      </c>
      <c r="AO70" s="42"/>
      <c r="AP70" s="42"/>
      <c r="AQ70" s="42"/>
      <c r="AR70" s="42"/>
      <c r="AS70" s="42"/>
      <c r="AT70" s="42"/>
      <c r="AU70" s="42"/>
      <c r="AV70" s="42">
        <f t="shared" si="100"/>
        <v>0</v>
      </c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101"/>
        <v>0</v>
      </c>
      <c r="BF70" s="42">
        <v>0</v>
      </c>
      <c r="BG70" s="42"/>
      <c r="BH70" s="42"/>
      <c r="BI70" s="42"/>
      <c r="BJ70" s="42"/>
      <c r="BK70" s="42"/>
      <c r="BL70" s="42"/>
      <c r="BM70" s="42"/>
      <c r="BN70" s="42">
        <f t="shared" si="102"/>
        <v>0</v>
      </c>
      <c r="BO70" s="42">
        <v>0</v>
      </c>
      <c r="BP70" s="42"/>
      <c r="BQ70" s="42"/>
      <c r="BR70" s="42"/>
      <c r="BS70" s="42"/>
      <c r="BT70" s="42"/>
      <c r="BU70" s="42"/>
      <c r="BV70" s="42"/>
      <c r="BW70" s="42">
        <f t="shared" si="103"/>
        <v>0</v>
      </c>
      <c r="BX70" s="42"/>
      <c r="BY70" s="42">
        <f t="shared" si="52"/>
        <v>0</v>
      </c>
      <c r="BZ70" s="42"/>
    </row>
    <row r="71" spans="1:78" ht="15.75" hidden="1" outlineLevel="4" thickBot="1" x14ac:dyDescent="0.25">
      <c r="A71" s="37"/>
      <c r="B71" s="38">
        <f t="shared" si="0"/>
        <v>0</v>
      </c>
      <c r="C71" s="39"/>
      <c r="D71" s="41"/>
      <c r="E71" s="41"/>
      <c r="F71" s="41"/>
      <c r="G71" s="41">
        <f t="shared" si="33"/>
        <v>0</v>
      </c>
      <c r="H71" s="40" t="s">
        <v>28</v>
      </c>
      <c r="I71" s="40">
        <v>0</v>
      </c>
      <c r="J71" s="42">
        <v>0</v>
      </c>
      <c r="K71" s="42"/>
      <c r="L71" s="42"/>
      <c r="M71" s="42"/>
      <c r="N71" s="42"/>
      <c r="O71" s="42">
        <f t="shared" si="136"/>
        <v>0</v>
      </c>
      <c r="P71" s="43">
        <f t="shared" si="34"/>
        <v>0</v>
      </c>
      <c r="Q71" s="40">
        <v>50</v>
      </c>
      <c r="R71" s="42">
        <v>15500000</v>
      </c>
      <c r="S71" s="42"/>
      <c r="T71" s="42"/>
      <c r="U71" s="42"/>
      <c r="V71" s="42"/>
      <c r="W71" s="42">
        <f t="shared" si="32"/>
        <v>15500000</v>
      </c>
      <c r="X71" s="40">
        <v>50</v>
      </c>
      <c r="Y71" s="42">
        <v>0</v>
      </c>
      <c r="Z71" s="42"/>
      <c r="AA71" s="42"/>
      <c r="AB71" s="42"/>
      <c r="AC71" s="42"/>
      <c r="AD71" s="42">
        <f t="shared" si="98"/>
        <v>0</v>
      </c>
      <c r="AE71" s="42">
        <v>0</v>
      </c>
      <c r="AF71" s="42"/>
      <c r="AG71" s="42"/>
      <c r="AH71" s="42"/>
      <c r="AI71" s="42"/>
      <c r="AJ71" s="42"/>
      <c r="AK71" s="42"/>
      <c r="AL71" s="42"/>
      <c r="AM71" s="42">
        <f t="shared" si="99"/>
        <v>0</v>
      </c>
      <c r="AN71" s="42">
        <v>0</v>
      </c>
      <c r="AO71" s="42"/>
      <c r="AP71" s="42"/>
      <c r="AQ71" s="42"/>
      <c r="AR71" s="42"/>
      <c r="AS71" s="42"/>
      <c r="AT71" s="42"/>
      <c r="AU71" s="42"/>
      <c r="AV71" s="42">
        <f t="shared" si="100"/>
        <v>0</v>
      </c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101"/>
        <v>0</v>
      </c>
      <c r="BF71" s="42">
        <v>0</v>
      </c>
      <c r="BG71" s="42"/>
      <c r="BH71" s="42"/>
      <c r="BI71" s="42"/>
      <c r="BJ71" s="42"/>
      <c r="BK71" s="42"/>
      <c r="BL71" s="42"/>
      <c r="BM71" s="42"/>
      <c r="BN71" s="42">
        <f t="shared" si="102"/>
        <v>0</v>
      </c>
      <c r="BO71" s="42">
        <v>0</v>
      </c>
      <c r="BP71" s="42"/>
      <c r="BQ71" s="42"/>
      <c r="BR71" s="42"/>
      <c r="BS71" s="42"/>
      <c r="BT71" s="42"/>
      <c r="BU71" s="42"/>
      <c r="BV71" s="42"/>
      <c r="BW71" s="42">
        <f t="shared" si="103"/>
        <v>0</v>
      </c>
      <c r="BX71" s="42"/>
      <c r="BY71" s="42">
        <f t="shared" si="52"/>
        <v>0</v>
      </c>
      <c r="BZ71" s="42"/>
    </row>
    <row r="72" spans="1:78" ht="32.25" outlineLevel="2" thickBot="1" x14ac:dyDescent="0.25">
      <c r="A72" s="25" t="s">
        <v>161</v>
      </c>
      <c r="B72" s="26">
        <f t="shared" si="0"/>
        <v>12</v>
      </c>
      <c r="C72" s="46" t="s">
        <v>162</v>
      </c>
      <c r="D72" s="28">
        <f>SUM(D73)</f>
        <v>0</v>
      </c>
      <c r="E72" s="28">
        <f>SUM(E73)</f>
        <v>0</v>
      </c>
      <c r="F72" s="54"/>
      <c r="G72" s="28">
        <f t="shared" si="33"/>
        <v>0</v>
      </c>
      <c r="H72" s="52"/>
      <c r="I72" s="52"/>
      <c r="J72" s="27">
        <f>SUM(J73)</f>
        <v>0</v>
      </c>
      <c r="K72" s="27">
        <f>SUM(K73)</f>
        <v>0</v>
      </c>
      <c r="L72" s="27">
        <f>SUM(L73)</f>
        <v>0</v>
      </c>
      <c r="M72" s="27">
        <f>SUM(M73)</f>
        <v>0</v>
      </c>
      <c r="N72" s="27">
        <f>SUM(N73)</f>
        <v>0</v>
      </c>
      <c r="O72" s="27">
        <f t="shared" si="136"/>
        <v>0</v>
      </c>
      <c r="P72" s="29">
        <f t="shared" si="34"/>
        <v>0</v>
      </c>
      <c r="Q72" s="52"/>
      <c r="R72" s="27">
        <f>SUM(R73)</f>
        <v>10000000</v>
      </c>
      <c r="S72" s="27">
        <f>SUM(S73)</f>
        <v>0</v>
      </c>
      <c r="T72" s="27">
        <f>SUM(T73)</f>
        <v>0</v>
      </c>
      <c r="U72" s="27">
        <f>SUM(U73)</f>
        <v>0</v>
      </c>
      <c r="V72" s="27">
        <f>SUM(V73)</f>
        <v>0</v>
      </c>
      <c r="W72" s="27">
        <f t="shared" si="32"/>
        <v>10000000</v>
      </c>
      <c r="X72" s="52"/>
      <c r="Y72" s="27">
        <f t="shared" ref="Y72:BX72" si="142">SUM(Y73)</f>
        <v>0</v>
      </c>
      <c r="Z72" s="27">
        <f t="shared" si="142"/>
        <v>0</v>
      </c>
      <c r="AA72" s="27">
        <f t="shared" si="142"/>
        <v>0</v>
      </c>
      <c r="AB72" s="27">
        <f t="shared" si="142"/>
        <v>0</v>
      </c>
      <c r="AC72" s="27">
        <f t="shared" si="142"/>
        <v>0</v>
      </c>
      <c r="AD72" s="27">
        <f t="shared" si="98"/>
        <v>0</v>
      </c>
      <c r="AE72" s="27">
        <f t="shared" si="142"/>
        <v>0</v>
      </c>
      <c r="AF72" s="27">
        <f t="shared" si="142"/>
        <v>0</v>
      </c>
      <c r="AG72" s="27">
        <f t="shared" si="142"/>
        <v>0</v>
      </c>
      <c r="AH72" s="27">
        <f t="shared" si="142"/>
        <v>0</v>
      </c>
      <c r="AI72" s="27">
        <f t="shared" si="142"/>
        <v>0</v>
      </c>
      <c r="AJ72" s="27">
        <f t="shared" si="142"/>
        <v>0</v>
      </c>
      <c r="AK72" s="27">
        <f t="shared" si="142"/>
        <v>0</v>
      </c>
      <c r="AL72" s="27">
        <f t="shared" si="142"/>
        <v>0</v>
      </c>
      <c r="AM72" s="27">
        <f t="shared" si="99"/>
        <v>0</v>
      </c>
      <c r="AN72" s="27">
        <f t="shared" si="142"/>
        <v>0</v>
      </c>
      <c r="AO72" s="27">
        <f t="shared" si="142"/>
        <v>0</v>
      </c>
      <c r="AP72" s="27">
        <f t="shared" si="142"/>
        <v>0</v>
      </c>
      <c r="AQ72" s="27">
        <f t="shared" si="142"/>
        <v>0</v>
      </c>
      <c r="AR72" s="27">
        <f t="shared" si="142"/>
        <v>0</v>
      </c>
      <c r="AS72" s="27">
        <f t="shared" si="142"/>
        <v>0</v>
      </c>
      <c r="AT72" s="27">
        <f t="shared" si="142"/>
        <v>0</v>
      </c>
      <c r="AU72" s="27">
        <f t="shared" si="142"/>
        <v>0</v>
      </c>
      <c r="AV72" s="27">
        <f t="shared" si="100"/>
        <v>0</v>
      </c>
      <c r="AW72" s="27">
        <f t="shared" si="142"/>
        <v>0</v>
      </c>
      <c r="AX72" s="27">
        <f t="shared" si="142"/>
        <v>0</v>
      </c>
      <c r="AY72" s="27">
        <f t="shared" si="142"/>
        <v>0</v>
      </c>
      <c r="AZ72" s="27">
        <f t="shared" si="142"/>
        <v>0</v>
      </c>
      <c r="BA72" s="27">
        <f t="shared" si="142"/>
        <v>0</v>
      </c>
      <c r="BB72" s="27">
        <f t="shared" si="142"/>
        <v>0</v>
      </c>
      <c r="BC72" s="27">
        <f t="shared" si="142"/>
        <v>0</v>
      </c>
      <c r="BD72" s="27">
        <f t="shared" si="142"/>
        <v>0</v>
      </c>
      <c r="BE72" s="27">
        <f t="shared" si="101"/>
        <v>0</v>
      </c>
      <c r="BF72" s="27">
        <f t="shared" si="142"/>
        <v>0</v>
      </c>
      <c r="BG72" s="27">
        <f t="shared" si="142"/>
        <v>0</v>
      </c>
      <c r="BH72" s="27">
        <f t="shared" si="142"/>
        <v>0</v>
      </c>
      <c r="BI72" s="27">
        <f t="shared" si="142"/>
        <v>0</v>
      </c>
      <c r="BJ72" s="27">
        <f t="shared" si="142"/>
        <v>0</v>
      </c>
      <c r="BK72" s="27">
        <f t="shared" si="142"/>
        <v>0</v>
      </c>
      <c r="BL72" s="27">
        <f t="shared" si="142"/>
        <v>0</v>
      </c>
      <c r="BM72" s="27">
        <f t="shared" si="142"/>
        <v>0</v>
      </c>
      <c r="BN72" s="27">
        <f t="shared" si="102"/>
        <v>0</v>
      </c>
      <c r="BO72" s="27">
        <f t="shared" si="142"/>
        <v>0</v>
      </c>
      <c r="BP72" s="27">
        <f t="shared" si="142"/>
        <v>0</v>
      </c>
      <c r="BQ72" s="27">
        <f t="shared" si="142"/>
        <v>0</v>
      </c>
      <c r="BR72" s="27">
        <f t="shared" si="142"/>
        <v>0</v>
      </c>
      <c r="BS72" s="27">
        <f t="shared" si="142"/>
        <v>0</v>
      </c>
      <c r="BT72" s="27">
        <f t="shared" si="142"/>
        <v>0</v>
      </c>
      <c r="BU72" s="27">
        <f t="shared" si="142"/>
        <v>0</v>
      </c>
      <c r="BV72" s="27">
        <f t="shared" si="142"/>
        <v>0</v>
      </c>
      <c r="BW72" s="27">
        <f t="shared" si="103"/>
        <v>0</v>
      </c>
      <c r="BX72" s="27">
        <f t="shared" si="142"/>
        <v>0</v>
      </c>
      <c r="BY72" s="27">
        <f t="shared" si="52"/>
        <v>0</v>
      </c>
      <c r="BZ72" s="27"/>
    </row>
    <row r="73" spans="1:78" ht="48" outlineLevel="3" collapsed="1" thickBot="1" x14ac:dyDescent="0.25">
      <c r="A73" s="30" t="s">
        <v>163</v>
      </c>
      <c r="B73" s="31">
        <f t="shared" si="0"/>
        <v>15</v>
      </c>
      <c r="C73" s="32" t="s">
        <v>164</v>
      </c>
      <c r="D73" s="34"/>
      <c r="E73" s="34"/>
      <c r="F73" s="55"/>
      <c r="G73" s="34">
        <f t="shared" si="33"/>
        <v>0</v>
      </c>
      <c r="H73" s="33"/>
      <c r="I73" s="33"/>
      <c r="J73" s="35">
        <f>SUM(J74:J75)</f>
        <v>0</v>
      </c>
      <c r="K73" s="35">
        <f>SUM(K74:K75)</f>
        <v>0</v>
      </c>
      <c r="L73" s="35">
        <f>SUM(L74:L75)</f>
        <v>0</v>
      </c>
      <c r="M73" s="35">
        <f>SUM(M74:M75)</f>
        <v>0</v>
      </c>
      <c r="N73" s="35">
        <f>SUM(N74:N75)</f>
        <v>0</v>
      </c>
      <c r="O73" s="35">
        <f t="shared" si="136"/>
        <v>0</v>
      </c>
      <c r="P73" s="36">
        <f t="shared" si="34"/>
        <v>0</v>
      </c>
      <c r="Q73" s="33"/>
      <c r="R73" s="35">
        <f>SUM(R74:R75)</f>
        <v>10000000</v>
      </c>
      <c r="S73" s="35">
        <f>SUM(S74:S75)</f>
        <v>0</v>
      </c>
      <c r="T73" s="35">
        <f>SUM(T74:T75)</f>
        <v>0</v>
      </c>
      <c r="U73" s="35">
        <f>SUM(U74:U75)</f>
        <v>0</v>
      </c>
      <c r="V73" s="35">
        <f>SUM(V74:V75)</f>
        <v>0</v>
      </c>
      <c r="W73" s="35">
        <f t="shared" ref="W73:W141" si="143">SUM(R73:V73)</f>
        <v>10000000</v>
      </c>
      <c r="X73" s="33"/>
      <c r="Y73" s="35">
        <v>0</v>
      </c>
      <c r="Z73" s="35">
        <f>SUM(Z74:Z75)</f>
        <v>0</v>
      </c>
      <c r="AA73" s="35">
        <f>SUM(AA74:AA75)</f>
        <v>0</v>
      </c>
      <c r="AB73" s="35">
        <f>SUM(AB74:AB75)</f>
        <v>0</v>
      </c>
      <c r="AC73" s="35">
        <f>SUM(AC74:AC75)</f>
        <v>0</v>
      </c>
      <c r="AD73" s="35">
        <f t="shared" si="98"/>
        <v>0</v>
      </c>
      <c r="AE73" s="35">
        <v>0</v>
      </c>
      <c r="AF73" s="35">
        <f t="shared" ref="AF73:AL73" si="144">SUM(AF74:AF75)</f>
        <v>0</v>
      </c>
      <c r="AG73" s="35">
        <f t="shared" si="144"/>
        <v>0</v>
      </c>
      <c r="AH73" s="35">
        <f t="shared" si="144"/>
        <v>0</v>
      </c>
      <c r="AI73" s="35">
        <f t="shared" si="144"/>
        <v>0</v>
      </c>
      <c r="AJ73" s="35">
        <f t="shared" si="144"/>
        <v>0</v>
      </c>
      <c r="AK73" s="35">
        <f t="shared" si="144"/>
        <v>0</v>
      </c>
      <c r="AL73" s="35">
        <f t="shared" si="144"/>
        <v>0</v>
      </c>
      <c r="AM73" s="35">
        <f t="shared" si="99"/>
        <v>0</v>
      </c>
      <c r="AN73" s="35">
        <v>0</v>
      </c>
      <c r="AO73" s="35">
        <f t="shared" ref="AO73:AU73" si="145">SUM(AO74:AO75)</f>
        <v>0</v>
      </c>
      <c r="AP73" s="35">
        <f t="shared" si="145"/>
        <v>0</v>
      </c>
      <c r="AQ73" s="35">
        <f t="shared" si="145"/>
        <v>0</v>
      </c>
      <c r="AR73" s="35">
        <f t="shared" si="145"/>
        <v>0</v>
      </c>
      <c r="AS73" s="35">
        <f t="shared" si="145"/>
        <v>0</v>
      </c>
      <c r="AT73" s="35">
        <f t="shared" si="145"/>
        <v>0</v>
      </c>
      <c r="AU73" s="35">
        <f t="shared" si="145"/>
        <v>0</v>
      </c>
      <c r="AV73" s="35">
        <f t="shared" si="100"/>
        <v>0</v>
      </c>
      <c r="AW73" s="35">
        <v>0</v>
      </c>
      <c r="AX73" s="35">
        <f t="shared" ref="AX73:BD73" si="146">SUM(AX74:AX75)</f>
        <v>0</v>
      </c>
      <c r="AY73" s="35">
        <f t="shared" si="146"/>
        <v>0</v>
      </c>
      <c r="AZ73" s="35">
        <f t="shared" si="146"/>
        <v>0</v>
      </c>
      <c r="BA73" s="35">
        <f t="shared" si="146"/>
        <v>0</v>
      </c>
      <c r="BB73" s="35">
        <f t="shared" si="146"/>
        <v>0</v>
      </c>
      <c r="BC73" s="35">
        <f t="shared" si="146"/>
        <v>0</v>
      </c>
      <c r="BD73" s="35">
        <f t="shared" si="146"/>
        <v>0</v>
      </c>
      <c r="BE73" s="35">
        <f t="shared" si="101"/>
        <v>0</v>
      </c>
      <c r="BF73" s="35">
        <v>0</v>
      </c>
      <c r="BG73" s="35">
        <f t="shared" ref="BG73:BM73" si="147">SUM(BG74:BG75)</f>
        <v>0</v>
      </c>
      <c r="BH73" s="35">
        <f t="shared" si="147"/>
        <v>0</v>
      </c>
      <c r="BI73" s="35">
        <f t="shared" si="147"/>
        <v>0</v>
      </c>
      <c r="BJ73" s="35">
        <f t="shared" si="147"/>
        <v>0</v>
      </c>
      <c r="BK73" s="35">
        <f t="shared" si="147"/>
        <v>0</v>
      </c>
      <c r="BL73" s="35">
        <f t="shared" si="147"/>
        <v>0</v>
      </c>
      <c r="BM73" s="35">
        <f t="shared" si="147"/>
        <v>0</v>
      </c>
      <c r="BN73" s="35">
        <f t="shared" si="102"/>
        <v>0</v>
      </c>
      <c r="BO73" s="35">
        <v>0</v>
      </c>
      <c r="BP73" s="35">
        <f t="shared" ref="BP73:BV73" si="148">SUM(BP74:BP75)</f>
        <v>0</v>
      </c>
      <c r="BQ73" s="35">
        <f t="shared" si="148"/>
        <v>0</v>
      </c>
      <c r="BR73" s="35">
        <f t="shared" si="148"/>
        <v>0</v>
      </c>
      <c r="BS73" s="35">
        <f t="shared" si="148"/>
        <v>0</v>
      </c>
      <c r="BT73" s="35">
        <f t="shared" si="148"/>
        <v>0</v>
      </c>
      <c r="BU73" s="35">
        <f t="shared" si="148"/>
        <v>0</v>
      </c>
      <c r="BV73" s="35">
        <f t="shared" si="148"/>
        <v>0</v>
      </c>
      <c r="BW73" s="35">
        <f t="shared" si="103"/>
        <v>0</v>
      </c>
      <c r="BX73" s="35">
        <f>BW73</f>
        <v>0</v>
      </c>
      <c r="BY73" s="35">
        <f t="shared" si="52"/>
        <v>0</v>
      </c>
      <c r="BZ73" s="35"/>
    </row>
    <row r="74" spans="1:78" ht="15.75" hidden="1" outlineLevel="4" thickBot="1" x14ac:dyDescent="0.25">
      <c r="A74" s="37"/>
      <c r="B74" s="38">
        <f t="shared" si="0"/>
        <v>0</v>
      </c>
      <c r="C74" s="39"/>
      <c r="D74" s="41"/>
      <c r="E74" s="41"/>
      <c r="F74" s="41"/>
      <c r="G74" s="41">
        <f t="shared" si="33"/>
        <v>0</v>
      </c>
      <c r="H74" s="40" t="s">
        <v>165</v>
      </c>
      <c r="I74" s="40">
        <v>0</v>
      </c>
      <c r="J74" s="42">
        <v>0</v>
      </c>
      <c r="K74" s="42"/>
      <c r="L74" s="42"/>
      <c r="M74" s="42"/>
      <c r="N74" s="42"/>
      <c r="O74" s="42">
        <f t="shared" si="136"/>
        <v>0</v>
      </c>
      <c r="P74" s="43">
        <f t="shared" si="34"/>
        <v>0</v>
      </c>
      <c r="Q74" s="40">
        <v>3</v>
      </c>
      <c r="R74" s="42">
        <v>10000000</v>
      </c>
      <c r="S74" s="42"/>
      <c r="T74" s="42"/>
      <c r="U74" s="42"/>
      <c r="V74" s="42"/>
      <c r="W74" s="42">
        <f t="shared" si="143"/>
        <v>10000000</v>
      </c>
      <c r="X74" s="40">
        <v>3</v>
      </c>
      <c r="Y74" s="42">
        <v>0</v>
      </c>
      <c r="Z74" s="42"/>
      <c r="AA74" s="42"/>
      <c r="AB74" s="42"/>
      <c r="AC74" s="42"/>
      <c r="AD74" s="42">
        <f t="shared" si="98"/>
        <v>0</v>
      </c>
      <c r="AE74" s="42">
        <v>0</v>
      </c>
      <c r="AF74" s="42"/>
      <c r="AG74" s="42"/>
      <c r="AH74" s="42"/>
      <c r="AI74" s="42"/>
      <c r="AJ74" s="42"/>
      <c r="AK74" s="42"/>
      <c r="AL74" s="42"/>
      <c r="AM74" s="42">
        <f t="shared" si="99"/>
        <v>0</v>
      </c>
      <c r="AN74" s="42">
        <v>0</v>
      </c>
      <c r="AO74" s="42"/>
      <c r="AP74" s="42"/>
      <c r="AQ74" s="42"/>
      <c r="AR74" s="42"/>
      <c r="AS74" s="42"/>
      <c r="AT74" s="42"/>
      <c r="AU74" s="42"/>
      <c r="AV74" s="42">
        <f t="shared" si="100"/>
        <v>0</v>
      </c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101"/>
        <v>0</v>
      </c>
      <c r="BF74" s="42">
        <v>0</v>
      </c>
      <c r="BG74" s="42"/>
      <c r="BH74" s="42"/>
      <c r="BI74" s="42"/>
      <c r="BJ74" s="42"/>
      <c r="BK74" s="42"/>
      <c r="BL74" s="42"/>
      <c r="BM74" s="42"/>
      <c r="BN74" s="42">
        <f t="shared" si="102"/>
        <v>0</v>
      </c>
      <c r="BO74" s="42">
        <v>0</v>
      </c>
      <c r="BP74" s="42"/>
      <c r="BQ74" s="42"/>
      <c r="BR74" s="42"/>
      <c r="BS74" s="42"/>
      <c r="BT74" s="42"/>
      <c r="BU74" s="42"/>
      <c r="BV74" s="42"/>
      <c r="BW74" s="42">
        <f t="shared" si="103"/>
        <v>0</v>
      </c>
      <c r="BX74" s="42"/>
      <c r="BY74" s="42">
        <f t="shared" si="52"/>
        <v>0</v>
      </c>
      <c r="BZ74" s="42"/>
    </row>
    <row r="75" spans="1:78" ht="15.75" hidden="1" outlineLevel="4" thickBot="1" x14ac:dyDescent="0.25">
      <c r="A75" s="37"/>
      <c r="B75" s="38">
        <f t="shared" si="0"/>
        <v>0</v>
      </c>
      <c r="C75" s="39"/>
      <c r="D75" s="41"/>
      <c r="E75" s="41"/>
      <c r="F75" s="41"/>
      <c r="G75" s="41">
        <f t="shared" si="33"/>
        <v>0</v>
      </c>
      <c r="H75" s="40" t="s">
        <v>104</v>
      </c>
      <c r="I75" s="40">
        <v>0</v>
      </c>
      <c r="J75" s="42">
        <v>0</v>
      </c>
      <c r="K75" s="42"/>
      <c r="L75" s="42"/>
      <c r="M75" s="42"/>
      <c r="N75" s="42"/>
      <c r="O75" s="42">
        <f t="shared" si="136"/>
        <v>0</v>
      </c>
      <c r="P75" s="43">
        <f t="shared" si="34"/>
        <v>0</v>
      </c>
      <c r="Q75" s="40">
        <v>1</v>
      </c>
      <c r="R75" s="42">
        <v>0</v>
      </c>
      <c r="S75" s="42"/>
      <c r="T75" s="42"/>
      <c r="U75" s="42"/>
      <c r="V75" s="42"/>
      <c r="W75" s="42">
        <f t="shared" si="143"/>
        <v>0</v>
      </c>
      <c r="X75" s="40">
        <v>1</v>
      </c>
      <c r="Y75" s="42">
        <v>0</v>
      </c>
      <c r="Z75" s="42"/>
      <c r="AA75" s="42"/>
      <c r="AB75" s="42"/>
      <c r="AC75" s="42"/>
      <c r="AD75" s="42">
        <f t="shared" si="98"/>
        <v>0</v>
      </c>
      <c r="AE75" s="42">
        <v>0</v>
      </c>
      <c r="AF75" s="42"/>
      <c r="AG75" s="42"/>
      <c r="AH75" s="42"/>
      <c r="AI75" s="42"/>
      <c r="AJ75" s="42"/>
      <c r="AK75" s="42"/>
      <c r="AL75" s="42"/>
      <c r="AM75" s="42">
        <f t="shared" si="99"/>
        <v>0</v>
      </c>
      <c r="AN75" s="42">
        <v>0</v>
      </c>
      <c r="AO75" s="42"/>
      <c r="AP75" s="42"/>
      <c r="AQ75" s="42"/>
      <c r="AR75" s="42"/>
      <c r="AS75" s="42"/>
      <c r="AT75" s="42"/>
      <c r="AU75" s="42"/>
      <c r="AV75" s="42">
        <f t="shared" si="100"/>
        <v>0</v>
      </c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101"/>
        <v>0</v>
      </c>
      <c r="BF75" s="42">
        <v>0</v>
      </c>
      <c r="BG75" s="42"/>
      <c r="BH75" s="42"/>
      <c r="BI75" s="42"/>
      <c r="BJ75" s="42"/>
      <c r="BK75" s="42"/>
      <c r="BL75" s="42"/>
      <c r="BM75" s="42"/>
      <c r="BN75" s="42">
        <f t="shared" si="102"/>
        <v>0</v>
      </c>
      <c r="BO75" s="42">
        <v>0</v>
      </c>
      <c r="BP75" s="42"/>
      <c r="BQ75" s="42"/>
      <c r="BR75" s="42"/>
      <c r="BS75" s="42"/>
      <c r="BT75" s="42"/>
      <c r="BU75" s="42"/>
      <c r="BV75" s="42"/>
      <c r="BW75" s="42">
        <f t="shared" si="103"/>
        <v>0</v>
      </c>
      <c r="BX75" s="42"/>
      <c r="BY75" s="42">
        <f t="shared" si="52"/>
        <v>0</v>
      </c>
      <c r="BZ75" s="42"/>
    </row>
    <row r="76" spans="1:78" ht="16.5" outlineLevel="1" thickBot="1" x14ac:dyDescent="0.25">
      <c r="A76" s="19">
        <v>8.8252314814814811E-2</v>
      </c>
      <c r="B76" s="20">
        <f t="shared" si="0"/>
        <v>18</v>
      </c>
      <c r="C76" s="21" t="s">
        <v>166</v>
      </c>
      <c r="D76" s="23">
        <f>SUM(D77,D89)</f>
        <v>408681000</v>
      </c>
      <c r="E76" s="23">
        <f>SUM(E77,E89)</f>
        <v>200000000</v>
      </c>
      <c r="F76" s="53"/>
      <c r="G76" s="23">
        <f t="shared" ref="G76:G139" si="149">D76-E76</f>
        <v>208681000</v>
      </c>
      <c r="H76" s="51"/>
      <c r="I76" s="51"/>
      <c r="J76" s="22">
        <f>SUM(J77,J89)</f>
        <v>441885000</v>
      </c>
      <c r="K76" s="22">
        <f>SUM(K77,K89)</f>
        <v>0</v>
      </c>
      <c r="L76" s="22">
        <f>SUM(L77,L89)</f>
        <v>0</v>
      </c>
      <c r="M76" s="22">
        <f>SUM(M77,M89)</f>
        <v>0</v>
      </c>
      <c r="N76" s="22">
        <f>SUM(N77,N89)</f>
        <v>0</v>
      </c>
      <c r="O76" s="22">
        <f t="shared" si="136"/>
        <v>441885000</v>
      </c>
      <c r="P76" s="24">
        <f t="shared" ref="P76:P139" si="150">O76-D76</f>
        <v>33204000</v>
      </c>
      <c r="Q76" s="51"/>
      <c r="R76" s="22">
        <f t="shared" ref="R76:W76" si="151">SUM(R77,R89)</f>
        <v>294785000</v>
      </c>
      <c r="S76" s="22">
        <f t="shared" si="151"/>
        <v>0</v>
      </c>
      <c r="T76" s="22">
        <f t="shared" si="151"/>
        <v>0</v>
      </c>
      <c r="U76" s="22">
        <f t="shared" si="151"/>
        <v>0</v>
      </c>
      <c r="V76" s="22">
        <f t="shared" si="151"/>
        <v>0</v>
      </c>
      <c r="W76" s="22">
        <f t="shared" si="151"/>
        <v>294785000</v>
      </c>
      <c r="X76" s="51"/>
      <c r="Y76" s="22">
        <f>SUM(Y77,Y89)</f>
        <v>165640000</v>
      </c>
      <c r="Z76" s="22">
        <f>SUM(Z77,Z89)</f>
        <v>0</v>
      </c>
      <c r="AA76" s="22">
        <f>SUM(AA77,AA89)</f>
        <v>0</v>
      </c>
      <c r="AB76" s="22">
        <f>SUM(AB77,AB89)</f>
        <v>0</v>
      </c>
      <c r="AC76" s="22">
        <f>SUM(AC77,AC89)</f>
        <v>0</v>
      </c>
      <c r="AD76" s="22">
        <f t="shared" si="98"/>
        <v>165640000</v>
      </c>
      <c r="AE76" s="22">
        <f t="shared" ref="AE76:AL76" si="152">SUM(AE77,AE89)</f>
        <v>165640000</v>
      </c>
      <c r="AF76" s="22">
        <f t="shared" si="152"/>
        <v>0</v>
      </c>
      <c r="AG76" s="22">
        <f t="shared" si="152"/>
        <v>0</v>
      </c>
      <c r="AH76" s="22">
        <f t="shared" si="152"/>
        <v>0</v>
      </c>
      <c r="AI76" s="22">
        <f t="shared" si="152"/>
        <v>0</v>
      </c>
      <c r="AJ76" s="22">
        <f t="shared" si="152"/>
        <v>0</v>
      </c>
      <c r="AK76" s="22">
        <f t="shared" si="152"/>
        <v>0</v>
      </c>
      <c r="AL76" s="22">
        <f t="shared" si="152"/>
        <v>0</v>
      </c>
      <c r="AM76" s="22">
        <f t="shared" si="99"/>
        <v>165640000</v>
      </c>
      <c r="AN76" s="22">
        <f t="shared" ref="AN76:AU76" si="153">SUM(AN77,AN89)</f>
        <v>165640000</v>
      </c>
      <c r="AO76" s="22">
        <f t="shared" si="153"/>
        <v>0</v>
      </c>
      <c r="AP76" s="22">
        <f t="shared" si="153"/>
        <v>0</v>
      </c>
      <c r="AQ76" s="22">
        <f t="shared" si="153"/>
        <v>0</v>
      </c>
      <c r="AR76" s="22">
        <f t="shared" si="153"/>
        <v>0</v>
      </c>
      <c r="AS76" s="22">
        <f t="shared" si="153"/>
        <v>0</v>
      </c>
      <c r="AT76" s="22">
        <f t="shared" si="153"/>
        <v>0</v>
      </c>
      <c r="AU76" s="22">
        <f t="shared" si="153"/>
        <v>0</v>
      </c>
      <c r="AV76" s="22">
        <f t="shared" si="100"/>
        <v>165640000</v>
      </c>
      <c r="AW76" s="22">
        <f t="shared" ref="AW76:BD76" si="154">SUM(AW77,AW89)</f>
        <v>367240000</v>
      </c>
      <c r="AX76" s="22">
        <f t="shared" si="154"/>
        <v>0</v>
      </c>
      <c r="AY76" s="22">
        <f t="shared" si="154"/>
        <v>0</v>
      </c>
      <c r="AZ76" s="22">
        <f t="shared" si="154"/>
        <v>0</v>
      </c>
      <c r="BA76" s="22">
        <f t="shared" si="154"/>
        <v>0</v>
      </c>
      <c r="BB76" s="22">
        <f t="shared" si="154"/>
        <v>0</v>
      </c>
      <c r="BC76" s="22">
        <f t="shared" si="154"/>
        <v>0</v>
      </c>
      <c r="BD76" s="22">
        <f t="shared" si="154"/>
        <v>0</v>
      </c>
      <c r="BE76" s="22">
        <f t="shared" si="101"/>
        <v>367240000</v>
      </c>
      <c r="BF76" s="22">
        <f t="shared" ref="BF76:BM76" si="155">SUM(BF77,BF89)</f>
        <v>367240000</v>
      </c>
      <c r="BG76" s="22">
        <f t="shared" si="155"/>
        <v>0</v>
      </c>
      <c r="BH76" s="22">
        <f t="shared" si="155"/>
        <v>0</v>
      </c>
      <c r="BI76" s="22">
        <f t="shared" si="155"/>
        <v>0</v>
      </c>
      <c r="BJ76" s="22">
        <f t="shared" si="155"/>
        <v>0</v>
      </c>
      <c r="BK76" s="22">
        <f t="shared" si="155"/>
        <v>0</v>
      </c>
      <c r="BL76" s="22">
        <f t="shared" si="155"/>
        <v>0</v>
      </c>
      <c r="BM76" s="22">
        <f t="shared" si="155"/>
        <v>0</v>
      </c>
      <c r="BN76" s="22">
        <f t="shared" si="102"/>
        <v>367240000</v>
      </c>
      <c r="BO76" s="22">
        <f t="shared" ref="BO76:BV76" si="156">SUM(BO77,BO89)</f>
        <v>367240000</v>
      </c>
      <c r="BP76" s="22">
        <f t="shared" si="156"/>
        <v>0</v>
      </c>
      <c r="BQ76" s="22">
        <f t="shared" si="156"/>
        <v>0</v>
      </c>
      <c r="BR76" s="22">
        <f t="shared" si="156"/>
        <v>0</v>
      </c>
      <c r="BS76" s="22">
        <f t="shared" si="156"/>
        <v>0</v>
      </c>
      <c r="BT76" s="22">
        <f t="shared" si="156"/>
        <v>0</v>
      </c>
      <c r="BU76" s="22">
        <f t="shared" si="156"/>
        <v>0</v>
      </c>
      <c r="BV76" s="22">
        <f t="shared" si="156"/>
        <v>0</v>
      </c>
      <c r="BW76" s="22">
        <f t="shared" si="103"/>
        <v>367240000</v>
      </c>
      <c r="BX76" s="22">
        <f t="shared" ref="BX76" si="157">SUM(BX77,BX89)</f>
        <v>367240000</v>
      </c>
      <c r="BY76" s="22">
        <f t="shared" si="52"/>
        <v>0</v>
      </c>
      <c r="BZ76" s="22"/>
    </row>
    <row r="77" spans="1:78" ht="63.75" outlineLevel="2" thickBot="1" x14ac:dyDescent="0.25">
      <c r="A77" s="25" t="s">
        <v>167</v>
      </c>
      <c r="B77" s="26">
        <f t="shared" si="0"/>
        <v>12</v>
      </c>
      <c r="C77" s="46" t="s">
        <v>168</v>
      </c>
      <c r="D77" s="28">
        <f>SUM(D78,D81,D83)</f>
        <v>39935000</v>
      </c>
      <c r="E77" s="28">
        <f>SUM(E78,E81,E83)</f>
        <v>0</v>
      </c>
      <c r="F77" s="54"/>
      <c r="G77" s="28">
        <f t="shared" si="149"/>
        <v>39935000</v>
      </c>
      <c r="H77" s="52"/>
      <c r="I77" s="52"/>
      <c r="J77" s="27">
        <f>SUM(J78,J81,J83)</f>
        <v>41735000</v>
      </c>
      <c r="K77" s="27">
        <f>SUM(K78,K81,K83)</f>
        <v>0</v>
      </c>
      <c r="L77" s="27">
        <f>SUM(L78,L81,L83)</f>
        <v>0</v>
      </c>
      <c r="M77" s="27">
        <f>SUM(M78,M81,M83)</f>
        <v>0</v>
      </c>
      <c r="N77" s="27">
        <f>SUM(N78,N81,N83)</f>
        <v>0</v>
      </c>
      <c r="O77" s="27">
        <f t="shared" si="136"/>
        <v>41735000</v>
      </c>
      <c r="P77" s="29">
        <f t="shared" si="150"/>
        <v>1800000</v>
      </c>
      <c r="Q77" s="52"/>
      <c r="R77" s="27">
        <f t="shared" ref="R77:W77" si="158">SUM(R78,R81,R83)</f>
        <v>128000000</v>
      </c>
      <c r="S77" s="27">
        <f t="shared" si="158"/>
        <v>0</v>
      </c>
      <c r="T77" s="27">
        <f t="shared" si="158"/>
        <v>0</v>
      </c>
      <c r="U77" s="27">
        <f t="shared" si="158"/>
        <v>0</v>
      </c>
      <c r="V77" s="27">
        <f t="shared" si="158"/>
        <v>0</v>
      </c>
      <c r="W77" s="27">
        <f t="shared" si="158"/>
        <v>128000000</v>
      </c>
      <c r="X77" s="52"/>
      <c r="Y77" s="27">
        <f>SUM(Y78,Y81,Y83)</f>
        <v>53235000</v>
      </c>
      <c r="Z77" s="27">
        <f>SUM(Z78,Z81,Z83)</f>
        <v>0</v>
      </c>
      <c r="AA77" s="27">
        <f>SUM(AA78,AA81,AA83)</f>
        <v>0</v>
      </c>
      <c r="AB77" s="27">
        <f>SUM(AB78,AB81,AB83)</f>
        <v>0</v>
      </c>
      <c r="AC77" s="27">
        <f>SUM(AC78,AC81,AC83)</f>
        <v>0</v>
      </c>
      <c r="AD77" s="27">
        <f t="shared" si="98"/>
        <v>53235000</v>
      </c>
      <c r="AE77" s="27">
        <f t="shared" ref="AE77:AL77" si="159">SUM(AE78,AE81,AE83)</f>
        <v>53235000</v>
      </c>
      <c r="AF77" s="27">
        <f t="shared" si="159"/>
        <v>0</v>
      </c>
      <c r="AG77" s="27">
        <f t="shared" si="159"/>
        <v>0</v>
      </c>
      <c r="AH77" s="27">
        <f t="shared" si="159"/>
        <v>0</v>
      </c>
      <c r="AI77" s="27">
        <f t="shared" si="159"/>
        <v>0</v>
      </c>
      <c r="AJ77" s="27">
        <f t="shared" si="159"/>
        <v>0</v>
      </c>
      <c r="AK77" s="27">
        <f t="shared" si="159"/>
        <v>0</v>
      </c>
      <c r="AL77" s="27">
        <f t="shared" si="159"/>
        <v>0</v>
      </c>
      <c r="AM77" s="27">
        <f t="shared" si="99"/>
        <v>53235000</v>
      </c>
      <c r="AN77" s="27">
        <f t="shared" ref="AN77:AU77" si="160">SUM(AN78,AN81,AN83)</f>
        <v>53235000</v>
      </c>
      <c r="AO77" s="27">
        <f t="shared" si="160"/>
        <v>0</v>
      </c>
      <c r="AP77" s="27">
        <f t="shared" si="160"/>
        <v>0</v>
      </c>
      <c r="AQ77" s="27">
        <f t="shared" si="160"/>
        <v>0</v>
      </c>
      <c r="AR77" s="27">
        <f t="shared" si="160"/>
        <v>0</v>
      </c>
      <c r="AS77" s="27">
        <f t="shared" si="160"/>
        <v>0</v>
      </c>
      <c r="AT77" s="27">
        <f t="shared" si="160"/>
        <v>0</v>
      </c>
      <c r="AU77" s="27">
        <f t="shared" si="160"/>
        <v>0</v>
      </c>
      <c r="AV77" s="27">
        <f t="shared" si="100"/>
        <v>53235000</v>
      </c>
      <c r="AW77" s="27">
        <f t="shared" ref="AW77:BD77" si="161">SUM(AW78,AW81,AW83)</f>
        <v>254835000</v>
      </c>
      <c r="AX77" s="27">
        <f t="shared" si="161"/>
        <v>0</v>
      </c>
      <c r="AY77" s="27">
        <f t="shared" si="161"/>
        <v>0</v>
      </c>
      <c r="AZ77" s="27">
        <f t="shared" si="161"/>
        <v>0</v>
      </c>
      <c r="BA77" s="27">
        <f t="shared" si="161"/>
        <v>0</v>
      </c>
      <c r="BB77" s="27">
        <f t="shared" si="161"/>
        <v>0</v>
      </c>
      <c r="BC77" s="27">
        <f t="shared" si="161"/>
        <v>0</v>
      </c>
      <c r="BD77" s="27">
        <f t="shared" si="161"/>
        <v>0</v>
      </c>
      <c r="BE77" s="27">
        <f t="shared" si="101"/>
        <v>254835000</v>
      </c>
      <c r="BF77" s="27">
        <f t="shared" ref="BF77:BM77" si="162">SUM(BF78,BF81,BF83)</f>
        <v>254835000</v>
      </c>
      <c r="BG77" s="27">
        <f t="shared" si="162"/>
        <v>0</v>
      </c>
      <c r="BH77" s="27">
        <f t="shared" si="162"/>
        <v>0</v>
      </c>
      <c r="BI77" s="27">
        <f t="shared" si="162"/>
        <v>0</v>
      </c>
      <c r="BJ77" s="27">
        <f t="shared" si="162"/>
        <v>0</v>
      </c>
      <c r="BK77" s="27">
        <f t="shared" si="162"/>
        <v>0</v>
      </c>
      <c r="BL77" s="27">
        <f t="shared" si="162"/>
        <v>0</v>
      </c>
      <c r="BM77" s="27">
        <f t="shared" si="162"/>
        <v>0</v>
      </c>
      <c r="BN77" s="27">
        <f t="shared" si="102"/>
        <v>254835000</v>
      </c>
      <c r="BO77" s="27">
        <f t="shared" ref="BO77:BV77" si="163">SUM(BO78,BO81,BO83)</f>
        <v>254835000</v>
      </c>
      <c r="BP77" s="27">
        <f t="shared" si="163"/>
        <v>0</v>
      </c>
      <c r="BQ77" s="27">
        <f t="shared" si="163"/>
        <v>0</v>
      </c>
      <c r="BR77" s="27">
        <f t="shared" si="163"/>
        <v>0</v>
      </c>
      <c r="BS77" s="27">
        <f t="shared" si="163"/>
        <v>0</v>
      </c>
      <c r="BT77" s="27">
        <f t="shared" si="163"/>
        <v>0</v>
      </c>
      <c r="BU77" s="27">
        <f t="shared" si="163"/>
        <v>0</v>
      </c>
      <c r="BV77" s="27">
        <f t="shared" si="163"/>
        <v>0</v>
      </c>
      <c r="BW77" s="27">
        <f t="shared" si="103"/>
        <v>254835000</v>
      </c>
      <c r="BX77" s="27">
        <f t="shared" ref="BX77" si="164">SUM(BX78,BX81,BX83)</f>
        <v>254835000</v>
      </c>
      <c r="BY77" s="27">
        <f t="shared" si="52"/>
        <v>0</v>
      </c>
      <c r="BZ77" s="27"/>
    </row>
    <row r="78" spans="1:78" ht="32.25" outlineLevel="3" collapsed="1" thickBot="1" x14ac:dyDescent="0.25">
      <c r="A78" s="30" t="s">
        <v>169</v>
      </c>
      <c r="B78" s="31">
        <f t="shared" si="0"/>
        <v>15</v>
      </c>
      <c r="C78" s="32" t="s">
        <v>170</v>
      </c>
      <c r="D78" s="34">
        <v>20567500</v>
      </c>
      <c r="E78" s="34"/>
      <c r="F78" s="55"/>
      <c r="G78" s="34">
        <f t="shared" si="149"/>
        <v>20567500</v>
      </c>
      <c r="H78" s="33"/>
      <c r="I78" s="33"/>
      <c r="J78" s="35">
        <f>SUM(J79:J80)</f>
        <v>21335000</v>
      </c>
      <c r="K78" s="35">
        <f>SUM(K79:K80)</f>
        <v>0</v>
      </c>
      <c r="L78" s="35">
        <f>SUM(L79:L80)</f>
        <v>0</v>
      </c>
      <c r="M78" s="35">
        <f>SUM(M79:M80)</f>
        <v>0</v>
      </c>
      <c r="N78" s="35">
        <f>SUM(N79:N80)</f>
        <v>0</v>
      </c>
      <c r="O78" s="35">
        <f t="shared" si="136"/>
        <v>21335000</v>
      </c>
      <c r="P78" s="36">
        <f t="shared" si="150"/>
        <v>767500</v>
      </c>
      <c r="Q78" s="33"/>
      <c r="R78" s="35">
        <f>SUM(R79:R80)</f>
        <v>25000000</v>
      </c>
      <c r="S78" s="35">
        <f>SUM(S79:S80)</f>
        <v>0</v>
      </c>
      <c r="T78" s="35">
        <f>SUM(T79:T80)</f>
        <v>0</v>
      </c>
      <c r="U78" s="35">
        <f>SUM(U79:U80)</f>
        <v>0</v>
      </c>
      <c r="V78" s="35">
        <f>SUM(V79:V80)</f>
        <v>0</v>
      </c>
      <c r="W78" s="35">
        <f t="shared" si="143"/>
        <v>25000000</v>
      </c>
      <c r="X78" s="33"/>
      <c r="Y78" s="35">
        <v>15550000</v>
      </c>
      <c r="Z78" s="35">
        <f>SUM(Z79:Z80)</f>
        <v>0</v>
      </c>
      <c r="AA78" s="35">
        <f>SUM(AA79:AA80)</f>
        <v>0</v>
      </c>
      <c r="AB78" s="35">
        <f>SUM(AB79:AB80)</f>
        <v>0</v>
      </c>
      <c r="AC78" s="35">
        <f>SUM(AC79:AC80)</f>
        <v>0</v>
      </c>
      <c r="AD78" s="35">
        <f t="shared" si="98"/>
        <v>15550000</v>
      </c>
      <c r="AE78" s="35">
        <v>15550000</v>
      </c>
      <c r="AF78" s="35">
        <f t="shared" ref="AF78:AL78" si="165">SUM(AF79:AF80)</f>
        <v>0</v>
      </c>
      <c r="AG78" s="35">
        <f t="shared" si="165"/>
        <v>0</v>
      </c>
      <c r="AH78" s="35">
        <f t="shared" si="165"/>
        <v>0</v>
      </c>
      <c r="AI78" s="35">
        <f t="shared" si="165"/>
        <v>0</v>
      </c>
      <c r="AJ78" s="35">
        <f t="shared" si="165"/>
        <v>0</v>
      </c>
      <c r="AK78" s="35">
        <f t="shared" si="165"/>
        <v>0</v>
      </c>
      <c r="AL78" s="35">
        <f t="shared" si="165"/>
        <v>0</v>
      </c>
      <c r="AM78" s="35">
        <f t="shared" si="99"/>
        <v>15550000</v>
      </c>
      <c r="AN78" s="35">
        <v>15550000</v>
      </c>
      <c r="AO78" s="35">
        <f t="shared" ref="AO78:AU78" si="166">SUM(AO79:AO80)</f>
        <v>0</v>
      </c>
      <c r="AP78" s="35">
        <f t="shared" si="166"/>
        <v>0</v>
      </c>
      <c r="AQ78" s="35">
        <f t="shared" si="166"/>
        <v>0</v>
      </c>
      <c r="AR78" s="35">
        <f t="shared" si="166"/>
        <v>0</v>
      </c>
      <c r="AS78" s="35">
        <f t="shared" si="166"/>
        <v>0</v>
      </c>
      <c r="AT78" s="35">
        <f t="shared" si="166"/>
        <v>0</v>
      </c>
      <c r="AU78" s="35">
        <f t="shared" si="166"/>
        <v>0</v>
      </c>
      <c r="AV78" s="35">
        <f t="shared" si="100"/>
        <v>15550000</v>
      </c>
      <c r="AW78" s="35">
        <v>15550000</v>
      </c>
      <c r="AX78" s="35">
        <f t="shared" ref="AX78:BD78" si="167">SUM(AX79:AX80)</f>
        <v>0</v>
      </c>
      <c r="AY78" s="35">
        <f t="shared" si="167"/>
        <v>0</v>
      </c>
      <c r="AZ78" s="35">
        <f t="shared" si="167"/>
        <v>0</v>
      </c>
      <c r="BA78" s="35">
        <f t="shared" si="167"/>
        <v>0</v>
      </c>
      <c r="BB78" s="35">
        <f t="shared" si="167"/>
        <v>0</v>
      </c>
      <c r="BC78" s="35">
        <f t="shared" si="167"/>
        <v>0</v>
      </c>
      <c r="BD78" s="35">
        <f t="shared" si="167"/>
        <v>0</v>
      </c>
      <c r="BE78" s="35">
        <f t="shared" si="101"/>
        <v>15550000</v>
      </c>
      <c r="BF78" s="35">
        <v>15550000</v>
      </c>
      <c r="BG78" s="35">
        <f t="shared" ref="BG78:BM78" si="168">SUM(BG79:BG80)</f>
        <v>0</v>
      </c>
      <c r="BH78" s="35">
        <f t="shared" si="168"/>
        <v>0</v>
      </c>
      <c r="BI78" s="35">
        <f t="shared" si="168"/>
        <v>0</v>
      </c>
      <c r="BJ78" s="35">
        <f t="shared" si="168"/>
        <v>0</v>
      </c>
      <c r="BK78" s="35">
        <f t="shared" si="168"/>
        <v>0</v>
      </c>
      <c r="BL78" s="35">
        <f t="shared" si="168"/>
        <v>0</v>
      </c>
      <c r="BM78" s="35">
        <f t="shared" si="168"/>
        <v>0</v>
      </c>
      <c r="BN78" s="35">
        <f t="shared" si="102"/>
        <v>15550000</v>
      </c>
      <c r="BO78" s="35">
        <v>15550000</v>
      </c>
      <c r="BP78" s="35">
        <f t="shared" ref="BP78:BV78" si="169">SUM(BP79:BP80)</f>
        <v>0</v>
      </c>
      <c r="BQ78" s="35">
        <f t="shared" si="169"/>
        <v>0</v>
      </c>
      <c r="BR78" s="35">
        <f t="shared" si="169"/>
        <v>0</v>
      </c>
      <c r="BS78" s="35">
        <f t="shared" si="169"/>
        <v>0</v>
      </c>
      <c r="BT78" s="35">
        <f t="shared" si="169"/>
        <v>0</v>
      </c>
      <c r="BU78" s="35">
        <f t="shared" si="169"/>
        <v>0</v>
      </c>
      <c r="BV78" s="35">
        <f t="shared" si="169"/>
        <v>0</v>
      </c>
      <c r="BW78" s="35">
        <f t="shared" si="103"/>
        <v>15550000</v>
      </c>
      <c r="BX78" s="35">
        <f>BW78</f>
        <v>15550000</v>
      </c>
      <c r="BY78" s="35">
        <f t="shared" si="52"/>
        <v>0</v>
      </c>
      <c r="BZ78" s="35"/>
    </row>
    <row r="79" spans="1:78" ht="15.75" hidden="1" outlineLevel="4" thickBot="1" x14ac:dyDescent="0.25">
      <c r="A79" s="37"/>
      <c r="B79" s="38">
        <f t="shared" si="0"/>
        <v>0</v>
      </c>
      <c r="C79" s="39"/>
      <c r="D79" s="41"/>
      <c r="E79" s="41"/>
      <c r="F79" s="41"/>
      <c r="G79" s="41">
        <f t="shared" si="149"/>
        <v>0</v>
      </c>
      <c r="H79" s="40" t="s">
        <v>100</v>
      </c>
      <c r="I79" s="40">
        <v>35</v>
      </c>
      <c r="J79" s="42">
        <v>21335000</v>
      </c>
      <c r="K79" s="42"/>
      <c r="L79" s="42"/>
      <c r="M79" s="42"/>
      <c r="N79" s="42"/>
      <c r="O79" s="42">
        <f t="shared" si="136"/>
        <v>21335000</v>
      </c>
      <c r="P79" s="43">
        <f t="shared" si="150"/>
        <v>21335000</v>
      </c>
      <c r="Q79" s="40">
        <v>0</v>
      </c>
      <c r="R79" s="42">
        <v>0</v>
      </c>
      <c r="S79" s="42"/>
      <c r="T79" s="42"/>
      <c r="U79" s="42"/>
      <c r="V79" s="42"/>
      <c r="W79" s="42">
        <f t="shared" si="143"/>
        <v>0</v>
      </c>
      <c r="X79" s="40">
        <v>0</v>
      </c>
      <c r="Y79" s="42">
        <v>0</v>
      </c>
      <c r="Z79" s="42"/>
      <c r="AA79" s="42"/>
      <c r="AB79" s="42"/>
      <c r="AC79" s="42"/>
      <c r="AD79" s="42">
        <f t="shared" si="98"/>
        <v>0</v>
      </c>
      <c r="AE79" s="42">
        <v>0</v>
      </c>
      <c r="AF79" s="42"/>
      <c r="AG79" s="42"/>
      <c r="AH79" s="42"/>
      <c r="AI79" s="42"/>
      <c r="AJ79" s="42"/>
      <c r="AK79" s="42"/>
      <c r="AL79" s="42"/>
      <c r="AM79" s="42">
        <f t="shared" si="99"/>
        <v>0</v>
      </c>
      <c r="AN79" s="42">
        <v>0</v>
      </c>
      <c r="AO79" s="42"/>
      <c r="AP79" s="42"/>
      <c r="AQ79" s="42"/>
      <c r="AR79" s="42"/>
      <c r="AS79" s="42"/>
      <c r="AT79" s="42"/>
      <c r="AU79" s="42"/>
      <c r="AV79" s="42">
        <f t="shared" si="100"/>
        <v>0</v>
      </c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101"/>
        <v>0</v>
      </c>
      <c r="BF79" s="42">
        <v>0</v>
      </c>
      <c r="BG79" s="42"/>
      <c r="BH79" s="42"/>
      <c r="BI79" s="42"/>
      <c r="BJ79" s="42"/>
      <c r="BK79" s="42"/>
      <c r="BL79" s="42"/>
      <c r="BM79" s="42"/>
      <c r="BN79" s="42">
        <f t="shared" si="102"/>
        <v>0</v>
      </c>
      <c r="BO79" s="42">
        <v>0</v>
      </c>
      <c r="BP79" s="42"/>
      <c r="BQ79" s="42"/>
      <c r="BR79" s="42"/>
      <c r="BS79" s="42"/>
      <c r="BT79" s="42"/>
      <c r="BU79" s="42"/>
      <c r="BV79" s="42"/>
      <c r="BW79" s="42">
        <f t="shared" si="103"/>
        <v>0</v>
      </c>
      <c r="BX79" s="42"/>
      <c r="BY79" s="42">
        <f t="shared" si="52"/>
        <v>0</v>
      </c>
      <c r="BZ79" s="42"/>
    </row>
    <row r="80" spans="1:78" ht="15.75" hidden="1" outlineLevel="4" thickBot="1" x14ac:dyDescent="0.25">
      <c r="A80" s="37"/>
      <c r="B80" s="38">
        <f t="shared" si="0"/>
        <v>0</v>
      </c>
      <c r="C80" s="39"/>
      <c r="D80" s="41"/>
      <c r="E80" s="41"/>
      <c r="F80" s="41"/>
      <c r="G80" s="41">
        <f t="shared" si="149"/>
        <v>0</v>
      </c>
      <c r="H80" s="40" t="s">
        <v>100</v>
      </c>
      <c r="I80" s="40">
        <v>0</v>
      </c>
      <c r="J80" s="42">
        <v>0</v>
      </c>
      <c r="K80" s="42"/>
      <c r="L80" s="42"/>
      <c r="M80" s="42"/>
      <c r="N80" s="42"/>
      <c r="O80" s="42">
        <f t="shared" si="136"/>
        <v>0</v>
      </c>
      <c r="P80" s="43">
        <f t="shared" si="150"/>
        <v>0</v>
      </c>
      <c r="Q80" s="40">
        <v>35</v>
      </c>
      <c r="R80" s="42">
        <v>25000000</v>
      </c>
      <c r="S80" s="42"/>
      <c r="T80" s="42"/>
      <c r="U80" s="42"/>
      <c r="V80" s="42"/>
      <c r="W80" s="42">
        <f t="shared" si="143"/>
        <v>25000000</v>
      </c>
      <c r="X80" s="40">
        <v>35</v>
      </c>
      <c r="Y80" s="42">
        <v>0</v>
      </c>
      <c r="Z80" s="42"/>
      <c r="AA80" s="42"/>
      <c r="AB80" s="42"/>
      <c r="AC80" s="42"/>
      <c r="AD80" s="42">
        <f t="shared" si="98"/>
        <v>0</v>
      </c>
      <c r="AE80" s="42">
        <v>0</v>
      </c>
      <c r="AF80" s="42"/>
      <c r="AG80" s="42"/>
      <c r="AH80" s="42"/>
      <c r="AI80" s="42"/>
      <c r="AJ80" s="42"/>
      <c r="AK80" s="42"/>
      <c r="AL80" s="42"/>
      <c r="AM80" s="42">
        <f t="shared" si="99"/>
        <v>0</v>
      </c>
      <c r="AN80" s="42">
        <v>0</v>
      </c>
      <c r="AO80" s="42"/>
      <c r="AP80" s="42"/>
      <c r="AQ80" s="42"/>
      <c r="AR80" s="42"/>
      <c r="AS80" s="42"/>
      <c r="AT80" s="42"/>
      <c r="AU80" s="42"/>
      <c r="AV80" s="42">
        <f t="shared" si="100"/>
        <v>0</v>
      </c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101"/>
        <v>0</v>
      </c>
      <c r="BF80" s="42">
        <v>0</v>
      </c>
      <c r="BG80" s="42"/>
      <c r="BH80" s="42"/>
      <c r="BI80" s="42"/>
      <c r="BJ80" s="42"/>
      <c r="BK80" s="42"/>
      <c r="BL80" s="42"/>
      <c r="BM80" s="42"/>
      <c r="BN80" s="42">
        <f t="shared" si="102"/>
        <v>0</v>
      </c>
      <c r="BO80" s="42">
        <v>0</v>
      </c>
      <c r="BP80" s="42"/>
      <c r="BQ80" s="42"/>
      <c r="BR80" s="42"/>
      <c r="BS80" s="42"/>
      <c r="BT80" s="42"/>
      <c r="BU80" s="42"/>
      <c r="BV80" s="42"/>
      <c r="BW80" s="42">
        <f t="shared" si="103"/>
        <v>0</v>
      </c>
      <c r="BX80" s="42"/>
      <c r="BY80" s="42">
        <f t="shared" si="52"/>
        <v>0</v>
      </c>
      <c r="BZ80" s="42"/>
    </row>
    <row r="81" spans="1:78" ht="32.25" outlineLevel="3" collapsed="1" thickBot="1" x14ac:dyDescent="0.25">
      <c r="A81" s="30" t="s">
        <v>171</v>
      </c>
      <c r="B81" s="31">
        <f t="shared" si="0"/>
        <v>15</v>
      </c>
      <c r="C81" s="32" t="s">
        <v>172</v>
      </c>
      <c r="D81" s="34"/>
      <c r="E81" s="34"/>
      <c r="F81" s="55"/>
      <c r="G81" s="34">
        <f t="shared" si="149"/>
        <v>0</v>
      </c>
      <c r="H81" s="33"/>
      <c r="I81" s="33"/>
      <c r="J81" s="35">
        <f>SUM(J82)</f>
        <v>0</v>
      </c>
      <c r="K81" s="35">
        <f>SUM(K82)</f>
        <v>0</v>
      </c>
      <c r="L81" s="35">
        <f>SUM(L82)</f>
        <v>0</v>
      </c>
      <c r="M81" s="35">
        <f>SUM(M82)</f>
        <v>0</v>
      </c>
      <c r="N81" s="35">
        <f>SUM(N82)</f>
        <v>0</v>
      </c>
      <c r="O81" s="35">
        <f t="shared" si="136"/>
        <v>0</v>
      </c>
      <c r="P81" s="36">
        <f t="shared" si="150"/>
        <v>0</v>
      </c>
      <c r="Q81" s="33"/>
      <c r="R81" s="35">
        <f>SUM(R82)</f>
        <v>18000000</v>
      </c>
      <c r="S81" s="35">
        <f>SUM(S82)</f>
        <v>0</v>
      </c>
      <c r="T81" s="35">
        <f>SUM(T82)</f>
        <v>0</v>
      </c>
      <c r="U81" s="35">
        <f>SUM(U82)</f>
        <v>0</v>
      </c>
      <c r="V81" s="35">
        <f>SUM(V82)</f>
        <v>0</v>
      </c>
      <c r="W81" s="35">
        <f t="shared" si="143"/>
        <v>18000000</v>
      </c>
      <c r="X81" s="33"/>
      <c r="Y81" s="35">
        <v>0</v>
      </c>
      <c r="Z81" s="35">
        <f>SUM(Z82)</f>
        <v>0</v>
      </c>
      <c r="AA81" s="35">
        <f>SUM(AA82)</f>
        <v>0</v>
      </c>
      <c r="AB81" s="35">
        <f>SUM(AB82)</f>
        <v>0</v>
      </c>
      <c r="AC81" s="35">
        <f>SUM(AC82)</f>
        <v>0</v>
      </c>
      <c r="AD81" s="35">
        <f t="shared" si="98"/>
        <v>0</v>
      </c>
      <c r="AE81" s="35">
        <v>0</v>
      </c>
      <c r="AF81" s="35">
        <f t="shared" ref="AF81:AL81" si="170">SUM(AF82)</f>
        <v>0</v>
      </c>
      <c r="AG81" s="35">
        <f t="shared" si="170"/>
        <v>0</v>
      </c>
      <c r="AH81" s="35">
        <f t="shared" si="170"/>
        <v>0</v>
      </c>
      <c r="AI81" s="35">
        <f t="shared" si="170"/>
        <v>0</v>
      </c>
      <c r="AJ81" s="35">
        <f t="shared" si="170"/>
        <v>0</v>
      </c>
      <c r="AK81" s="35">
        <f t="shared" si="170"/>
        <v>0</v>
      </c>
      <c r="AL81" s="35">
        <f t="shared" si="170"/>
        <v>0</v>
      </c>
      <c r="AM81" s="35">
        <f t="shared" si="99"/>
        <v>0</v>
      </c>
      <c r="AN81" s="35">
        <v>0</v>
      </c>
      <c r="AO81" s="35">
        <f t="shared" ref="AO81:AU81" si="171">SUM(AO82)</f>
        <v>0</v>
      </c>
      <c r="AP81" s="35">
        <f t="shared" si="171"/>
        <v>0</v>
      </c>
      <c r="AQ81" s="35">
        <f t="shared" si="171"/>
        <v>0</v>
      </c>
      <c r="AR81" s="35">
        <f t="shared" si="171"/>
        <v>0</v>
      </c>
      <c r="AS81" s="35">
        <f t="shared" si="171"/>
        <v>0</v>
      </c>
      <c r="AT81" s="35">
        <f t="shared" si="171"/>
        <v>0</v>
      </c>
      <c r="AU81" s="35">
        <f t="shared" si="171"/>
        <v>0</v>
      </c>
      <c r="AV81" s="35">
        <f t="shared" si="100"/>
        <v>0</v>
      </c>
      <c r="AW81" s="35">
        <v>0</v>
      </c>
      <c r="AX81" s="35">
        <f t="shared" ref="AX81:BD81" si="172">SUM(AX82)</f>
        <v>0</v>
      </c>
      <c r="AY81" s="35">
        <f t="shared" si="172"/>
        <v>0</v>
      </c>
      <c r="AZ81" s="35">
        <f t="shared" si="172"/>
        <v>0</v>
      </c>
      <c r="BA81" s="35">
        <f t="shared" si="172"/>
        <v>0</v>
      </c>
      <c r="BB81" s="35">
        <f t="shared" si="172"/>
        <v>0</v>
      </c>
      <c r="BC81" s="35">
        <f t="shared" si="172"/>
        <v>0</v>
      </c>
      <c r="BD81" s="35">
        <f t="shared" si="172"/>
        <v>0</v>
      </c>
      <c r="BE81" s="35">
        <f t="shared" si="101"/>
        <v>0</v>
      </c>
      <c r="BF81" s="35">
        <v>0</v>
      </c>
      <c r="BG81" s="35">
        <f t="shared" ref="BG81:BM81" si="173">SUM(BG82)</f>
        <v>0</v>
      </c>
      <c r="BH81" s="35">
        <f t="shared" si="173"/>
        <v>0</v>
      </c>
      <c r="BI81" s="35">
        <f t="shared" si="173"/>
        <v>0</v>
      </c>
      <c r="BJ81" s="35">
        <f t="shared" si="173"/>
        <v>0</v>
      </c>
      <c r="BK81" s="35">
        <f t="shared" si="173"/>
        <v>0</v>
      </c>
      <c r="BL81" s="35">
        <f t="shared" si="173"/>
        <v>0</v>
      </c>
      <c r="BM81" s="35">
        <f t="shared" si="173"/>
        <v>0</v>
      </c>
      <c r="BN81" s="35">
        <f t="shared" si="102"/>
        <v>0</v>
      </c>
      <c r="BO81" s="35">
        <v>0</v>
      </c>
      <c r="BP81" s="35">
        <f t="shared" ref="BP81:BV81" si="174">SUM(BP82)</f>
        <v>0</v>
      </c>
      <c r="BQ81" s="35">
        <f t="shared" si="174"/>
        <v>0</v>
      </c>
      <c r="BR81" s="35">
        <f t="shared" si="174"/>
        <v>0</v>
      </c>
      <c r="BS81" s="35">
        <f t="shared" si="174"/>
        <v>0</v>
      </c>
      <c r="BT81" s="35">
        <f t="shared" si="174"/>
        <v>0</v>
      </c>
      <c r="BU81" s="35">
        <f t="shared" si="174"/>
        <v>0</v>
      </c>
      <c r="BV81" s="35">
        <f t="shared" si="174"/>
        <v>0</v>
      </c>
      <c r="BW81" s="35">
        <f t="shared" si="103"/>
        <v>0</v>
      </c>
      <c r="BX81" s="35">
        <f>BW81</f>
        <v>0</v>
      </c>
      <c r="BY81" s="35">
        <f t="shared" si="52"/>
        <v>0</v>
      </c>
      <c r="BZ81" s="35"/>
    </row>
    <row r="82" spans="1:78" ht="15.75" hidden="1" outlineLevel="4" thickBot="1" x14ac:dyDescent="0.25">
      <c r="A82" s="37"/>
      <c r="B82" s="38">
        <f t="shared" si="0"/>
        <v>0</v>
      </c>
      <c r="C82" s="39"/>
      <c r="D82" s="41"/>
      <c r="E82" s="41"/>
      <c r="F82" s="41"/>
      <c r="G82" s="41">
        <f t="shared" si="149"/>
        <v>0</v>
      </c>
      <c r="H82" s="40" t="s">
        <v>100</v>
      </c>
      <c r="I82" s="40">
        <v>0</v>
      </c>
      <c r="J82" s="42">
        <v>0</v>
      </c>
      <c r="K82" s="42"/>
      <c r="L82" s="42"/>
      <c r="M82" s="42"/>
      <c r="N82" s="42"/>
      <c r="O82" s="42">
        <f t="shared" si="136"/>
        <v>0</v>
      </c>
      <c r="P82" s="43">
        <f t="shared" si="150"/>
        <v>0</v>
      </c>
      <c r="Q82" s="40">
        <v>15</v>
      </c>
      <c r="R82" s="42">
        <v>18000000</v>
      </c>
      <c r="S82" s="42"/>
      <c r="T82" s="42"/>
      <c r="U82" s="42"/>
      <c r="V82" s="42"/>
      <c r="W82" s="42">
        <f t="shared" si="143"/>
        <v>18000000</v>
      </c>
      <c r="X82" s="40">
        <v>15</v>
      </c>
      <c r="Y82" s="42">
        <v>0</v>
      </c>
      <c r="Z82" s="42"/>
      <c r="AA82" s="42"/>
      <c r="AB82" s="42"/>
      <c r="AC82" s="42"/>
      <c r="AD82" s="42">
        <f t="shared" si="98"/>
        <v>0</v>
      </c>
      <c r="AE82" s="42">
        <v>0</v>
      </c>
      <c r="AF82" s="42"/>
      <c r="AG82" s="42"/>
      <c r="AH82" s="42"/>
      <c r="AI82" s="42"/>
      <c r="AJ82" s="42"/>
      <c r="AK82" s="42"/>
      <c r="AL82" s="42"/>
      <c r="AM82" s="42">
        <f t="shared" si="99"/>
        <v>0</v>
      </c>
      <c r="AN82" s="42">
        <v>0</v>
      </c>
      <c r="AO82" s="42"/>
      <c r="AP82" s="42"/>
      <c r="AQ82" s="42"/>
      <c r="AR82" s="42"/>
      <c r="AS82" s="42"/>
      <c r="AT82" s="42"/>
      <c r="AU82" s="42"/>
      <c r="AV82" s="42">
        <f t="shared" si="100"/>
        <v>0</v>
      </c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f t="shared" si="101"/>
        <v>0</v>
      </c>
      <c r="BF82" s="42">
        <v>0</v>
      </c>
      <c r="BG82" s="42"/>
      <c r="BH82" s="42"/>
      <c r="BI82" s="42"/>
      <c r="BJ82" s="42"/>
      <c r="BK82" s="42"/>
      <c r="BL82" s="42"/>
      <c r="BM82" s="42"/>
      <c r="BN82" s="42">
        <f t="shared" si="102"/>
        <v>0</v>
      </c>
      <c r="BO82" s="42">
        <v>0</v>
      </c>
      <c r="BP82" s="42"/>
      <c r="BQ82" s="42"/>
      <c r="BR82" s="42"/>
      <c r="BS82" s="42"/>
      <c r="BT82" s="42"/>
      <c r="BU82" s="42"/>
      <c r="BV82" s="42"/>
      <c r="BW82" s="42">
        <f t="shared" si="103"/>
        <v>0</v>
      </c>
      <c r="BX82" s="42"/>
      <c r="BY82" s="42">
        <f t="shared" si="52"/>
        <v>0</v>
      </c>
      <c r="BZ82" s="42"/>
    </row>
    <row r="83" spans="1:78" ht="48" outlineLevel="3" collapsed="1" thickBot="1" x14ac:dyDescent="0.25">
      <c r="A83" s="30" t="s">
        <v>173</v>
      </c>
      <c r="B83" s="31">
        <f t="shared" si="0"/>
        <v>15</v>
      </c>
      <c r="C83" s="32" t="s">
        <v>174</v>
      </c>
      <c r="D83" s="34">
        <v>19367500</v>
      </c>
      <c r="E83" s="34"/>
      <c r="F83" s="55"/>
      <c r="G83" s="34">
        <f t="shared" si="149"/>
        <v>19367500</v>
      </c>
      <c r="H83" s="33"/>
      <c r="I83" s="33"/>
      <c r="J83" s="35">
        <f>SUM(J84:J88)</f>
        <v>20400000</v>
      </c>
      <c r="K83" s="35">
        <f>SUM(K84:K88)</f>
        <v>0</v>
      </c>
      <c r="L83" s="35">
        <f>SUM(L84:L88)</f>
        <v>0</v>
      </c>
      <c r="M83" s="35">
        <f>SUM(M84:M88)</f>
        <v>0</v>
      </c>
      <c r="N83" s="35">
        <f>SUM(N84:N88)</f>
        <v>0</v>
      </c>
      <c r="O83" s="35">
        <f t="shared" si="136"/>
        <v>20400000</v>
      </c>
      <c r="P83" s="36">
        <f t="shared" si="150"/>
        <v>1032500</v>
      </c>
      <c r="Q83" s="33"/>
      <c r="R83" s="35">
        <f t="shared" ref="R83:W83" si="175">SUM(R84:R88)</f>
        <v>85000000</v>
      </c>
      <c r="S83" s="35">
        <f t="shared" si="175"/>
        <v>0</v>
      </c>
      <c r="T83" s="35">
        <f t="shared" si="175"/>
        <v>0</v>
      </c>
      <c r="U83" s="35">
        <f t="shared" si="175"/>
        <v>0</v>
      </c>
      <c r="V83" s="35">
        <f t="shared" si="175"/>
        <v>0</v>
      </c>
      <c r="W83" s="35">
        <f t="shared" si="175"/>
        <v>85000000</v>
      </c>
      <c r="X83" s="33"/>
      <c r="Y83" s="35">
        <v>37685000</v>
      </c>
      <c r="Z83" s="35">
        <f>SUM(Z84:Z88)</f>
        <v>0</v>
      </c>
      <c r="AA83" s="35">
        <f>SUM(AA84:AA88)</f>
        <v>0</v>
      </c>
      <c r="AB83" s="35">
        <f>SUM(AB84:AB88)</f>
        <v>0</v>
      </c>
      <c r="AC83" s="35">
        <f>SUM(AC84:AC88)</f>
        <v>0</v>
      </c>
      <c r="AD83" s="35">
        <f t="shared" si="98"/>
        <v>37685000</v>
      </c>
      <c r="AE83" s="35">
        <v>37685000</v>
      </c>
      <c r="AF83" s="35">
        <f t="shared" ref="AF83:AL83" si="176">SUM(AF84:AF88)</f>
        <v>0</v>
      </c>
      <c r="AG83" s="35">
        <f t="shared" si="176"/>
        <v>0</v>
      </c>
      <c r="AH83" s="35">
        <f t="shared" si="176"/>
        <v>0</v>
      </c>
      <c r="AI83" s="35">
        <f t="shared" si="176"/>
        <v>0</v>
      </c>
      <c r="AJ83" s="35">
        <f t="shared" si="176"/>
        <v>0</v>
      </c>
      <c r="AK83" s="35">
        <f t="shared" si="176"/>
        <v>0</v>
      </c>
      <c r="AL83" s="35">
        <f t="shared" si="176"/>
        <v>0</v>
      </c>
      <c r="AM83" s="35">
        <f t="shared" si="99"/>
        <v>37685000</v>
      </c>
      <c r="AN83" s="35">
        <v>37685000</v>
      </c>
      <c r="AO83" s="35">
        <f t="shared" ref="AO83:AU83" si="177">SUM(AO84:AO88)</f>
        <v>0</v>
      </c>
      <c r="AP83" s="35">
        <f t="shared" si="177"/>
        <v>0</v>
      </c>
      <c r="AQ83" s="35">
        <f t="shared" si="177"/>
        <v>0</v>
      </c>
      <c r="AR83" s="35">
        <f t="shared" si="177"/>
        <v>0</v>
      </c>
      <c r="AS83" s="35">
        <f t="shared" si="177"/>
        <v>0</v>
      </c>
      <c r="AT83" s="35">
        <f t="shared" si="177"/>
        <v>0</v>
      </c>
      <c r="AU83" s="35">
        <f t="shared" si="177"/>
        <v>0</v>
      </c>
      <c r="AV83" s="35">
        <f t="shared" si="100"/>
        <v>37685000</v>
      </c>
      <c r="AW83" s="35">
        <f>37685000+201600000</f>
        <v>239285000</v>
      </c>
      <c r="AX83" s="35">
        <f t="shared" ref="AX83:BD83" si="178">SUM(AX84:AX88)</f>
        <v>0</v>
      </c>
      <c r="AY83" s="35">
        <f t="shared" si="178"/>
        <v>0</v>
      </c>
      <c r="AZ83" s="35">
        <f t="shared" si="178"/>
        <v>0</v>
      </c>
      <c r="BA83" s="35">
        <f t="shared" si="178"/>
        <v>0</v>
      </c>
      <c r="BB83" s="35">
        <f t="shared" si="178"/>
        <v>0</v>
      </c>
      <c r="BC83" s="35">
        <f t="shared" si="178"/>
        <v>0</v>
      </c>
      <c r="BD83" s="35">
        <f t="shared" si="178"/>
        <v>0</v>
      </c>
      <c r="BE83" s="35">
        <f t="shared" si="101"/>
        <v>239285000</v>
      </c>
      <c r="BF83" s="35">
        <f>37685000+201600000</f>
        <v>239285000</v>
      </c>
      <c r="BG83" s="35">
        <f t="shared" ref="BG83:BM83" si="179">SUM(BG84:BG88)</f>
        <v>0</v>
      </c>
      <c r="BH83" s="35">
        <f t="shared" si="179"/>
        <v>0</v>
      </c>
      <c r="BI83" s="35">
        <f t="shared" si="179"/>
        <v>0</v>
      </c>
      <c r="BJ83" s="35">
        <f t="shared" si="179"/>
        <v>0</v>
      </c>
      <c r="BK83" s="35">
        <f t="shared" si="179"/>
        <v>0</v>
      </c>
      <c r="BL83" s="35">
        <f t="shared" si="179"/>
        <v>0</v>
      </c>
      <c r="BM83" s="35">
        <f t="shared" si="179"/>
        <v>0</v>
      </c>
      <c r="BN83" s="35">
        <f t="shared" si="102"/>
        <v>239285000</v>
      </c>
      <c r="BO83" s="35">
        <f>37685000+201600000</f>
        <v>239285000</v>
      </c>
      <c r="BP83" s="35">
        <f t="shared" ref="BP83:BV83" si="180">SUM(BP84:BP88)</f>
        <v>0</v>
      </c>
      <c r="BQ83" s="35">
        <f t="shared" si="180"/>
        <v>0</v>
      </c>
      <c r="BR83" s="35">
        <f t="shared" si="180"/>
        <v>0</v>
      </c>
      <c r="BS83" s="35">
        <f t="shared" si="180"/>
        <v>0</v>
      </c>
      <c r="BT83" s="35">
        <f t="shared" si="180"/>
        <v>0</v>
      </c>
      <c r="BU83" s="35">
        <f t="shared" si="180"/>
        <v>0</v>
      </c>
      <c r="BV83" s="35">
        <f t="shared" si="180"/>
        <v>0</v>
      </c>
      <c r="BW83" s="35">
        <f t="shared" si="103"/>
        <v>239285000</v>
      </c>
      <c r="BX83" s="35">
        <f>BW83</f>
        <v>239285000</v>
      </c>
      <c r="BY83" s="35">
        <f t="shared" si="52"/>
        <v>0</v>
      </c>
      <c r="BZ83" s="35"/>
    </row>
    <row r="84" spans="1:78" ht="15.75" hidden="1" outlineLevel="4" thickBot="1" x14ac:dyDescent="0.25">
      <c r="A84" s="37"/>
      <c r="B84" s="38">
        <f t="shared" si="0"/>
        <v>0</v>
      </c>
      <c r="C84" s="39"/>
      <c r="D84" s="41"/>
      <c r="E84" s="41"/>
      <c r="F84" s="41"/>
      <c r="G84" s="41">
        <f t="shared" si="149"/>
        <v>0</v>
      </c>
      <c r="H84" s="40" t="s">
        <v>100</v>
      </c>
      <c r="I84" s="40">
        <v>180</v>
      </c>
      <c r="J84" s="42">
        <v>9000000</v>
      </c>
      <c r="K84" s="42"/>
      <c r="L84" s="42"/>
      <c r="M84" s="42"/>
      <c r="N84" s="42"/>
      <c r="O84" s="42">
        <f t="shared" si="136"/>
        <v>9000000</v>
      </c>
      <c r="P84" s="43">
        <f t="shared" si="150"/>
        <v>9000000</v>
      </c>
      <c r="Q84" s="40">
        <v>484</v>
      </c>
      <c r="R84" s="42">
        <v>20000000</v>
      </c>
      <c r="S84" s="42"/>
      <c r="T84" s="42"/>
      <c r="U84" s="42"/>
      <c r="V84" s="42"/>
      <c r="W84" s="42">
        <f t="shared" si="143"/>
        <v>20000000</v>
      </c>
      <c r="X84" s="40">
        <v>484</v>
      </c>
      <c r="Y84" s="42">
        <v>0</v>
      </c>
      <c r="Z84" s="42"/>
      <c r="AA84" s="42"/>
      <c r="AB84" s="42"/>
      <c r="AC84" s="42"/>
      <c r="AD84" s="42">
        <f t="shared" si="98"/>
        <v>0</v>
      </c>
      <c r="AE84" s="42">
        <v>0</v>
      </c>
      <c r="AF84" s="42"/>
      <c r="AG84" s="42"/>
      <c r="AH84" s="42"/>
      <c r="AI84" s="42"/>
      <c r="AJ84" s="42"/>
      <c r="AK84" s="42"/>
      <c r="AL84" s="42"/>
      <c r="AM84" s="42">
        <f t="shared" si="99"/>
        <v>0</v>
      </c>
      <c r="AN84" s="42">
        <v>0</v>
      </c>
      <c r="AO84" s="42"/>
      <c r="AP84" s="42"/>
      <c r="AQ84" s="42"/>
      <c r="AR84" s="42"/>
      <c r="AS84" s="42"/>
      <c r="AT84" s="42"/>
      <c r="AU84" s="42"/>
      <c r="AV84" s="42">
        <f t="shared" si="100"/>
        <v>0</v>
      </c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101"/>
        <v>0</v>
      </c>
      <c r="BF84" s="42">
        <v>0</v>
      </c>
      <c r="BG84" s="42"/>
      <c r="BH84" s="42"/>
      <c r="BI84" s="42"/>
      <c r="BJ84" s="42"/>
      <c r="BK84" s="42"/>
      <c r="BL84" s="42"/>
      <c r="BM84" s="42"/>
      <c r="BN84" s="42">
        <f t="shared" si="102"/>
        <v>0</v>
      </c>
      <c r="BO84" s="42">
        <v>0</v>
      </c>
      <c r="BP84" s="42"/>
      <c r="BQ84" s="42"/>
      <c r="BR84" s="42"/>
      <c r="BS84" s="42"/>
      <c r="BT84" s="42"/>
      <c r="BU84" s="42"/>
      <c r="BV84" s="42"/>
      <c r="BW84" s="42">
        <f t="shared" si="103"/>
        <v>0</v>
      </c>
      <c r="BX84" s="42"/>
      <c r="BY84" s="42">
        <f t="shared" si="52"/>
        <v>0</v>
      </c>
      <c r="BZ84" s="42"/>
    </row>
    <row r="85" spans="1:78" ht="15.75" hidden="1" outlineLevel="4" thickBot="1" x14ac:dyDescent="0.25">
      <c r="A85" s="37"/>
      <c r="B85" s="38">
        <f t="shared" si="0"/>
        <v>0</v>
      </c>
      <c r="C85" s="39"/>
      <c r="D85" s="41"/>
      <c r="E85" s="41"/>
      <c r="F85" s="41"/>
      <c r="G85" s="41">
        <f t="shared" si="149"/>
        <v>0</v>
      </c>
      <c r="H85" s="40" t="s">
        <v>100</v>
      </c>
      <c r="I85" s="40">
        <v>0</v>
      </c>
      <c r="J85" s="42">
        <v>0</v>
      </c>
      <c r="K85" s="42"/>
      <c r="L85" s="42"/>
      <c r="M85" s="42"/>
      <c r="N85" s="42"/>
      <c r="O85" s="42">
        <f t="shared" si="136"/>
        <v>0</v>
      </c>
      <c r="P85" s="43">
        <f t="shared" si="150"/>
        <v>0</v>
      </c>
      <c r="Q85" s="40">
        <v>50</v>
      </c>
      <c r="R85" s="42">
        <v>15000000</v>
      </c>
      <c r="S85" s="42"/>
      <c r="T85" s="42"/>
      <c r="U85" s="42"/>
      <c r="V85" s="42"/>
      <c r="W85" s="42">
        <f t="shared" si="143"/>
        <v>15000000</v>
      </c>
      <c r="X85" s="40">
        <v>50</v>
      </c>
      <c r="Y85" s="42">
        <v>0</v>
      </c>
      <c r="Z85" s="42"/>
      <c r="AA85" s="42"/>
      <c r="AB85" s="42"/>
      <c r="AC85" s="42"/>
      <c r="AD85" s="42">
        <f t="shared" si="98"/>
        <v>0</v>
      </c>
      <c r="AE85" s="42">
        <v>0</v>
      </c>
      <c r="AF85" s="42"/>
      <c r="AG85" s="42"/>
      <c r="AH85" s="42"/>
      <c r="AI85" s="42"/>
      <c r="AJ85" s="42"/>
      <c r="AK85" s="42"/>
      <c r="AL85" s="42"/>
      <c r="AM85" s="42">
        <f t="shared" si="99"/>
        <v>0</v>
      </c>
      <c r="AN85" s="42">
        <v>0</v>
      </c>
      <c r="AO85" s="42"/>
      <c r="AP85" s="42"/>
      <c r="AQ85" s="42"/>
      <c r="AR85" s="42"/>
      <c r="AS85" s="42"/>
      <c r="AT85" s="42"/>
      <c r="AU85" s="42"/>
      <c r="AV85" s="42">
        <f t="shared" si="100"/>
        <v>0</v>
      </c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f t="shared" si="101"/>
        <v>0</v>
      </c>
      <c r="BF85" s="42">
        <v>0</v>
      </c>
      <c r="BG85" s="42"/>
      <c r="BH85" s="42"/>
      <c r="BI85" s="42"/>
      <c r="BJ85" s="42"/>
      <c r="BK85" s="42"/>
      <c r="BL85" s="42"/>
      <c r="BM85" s="42"/>
      <c r="BN85" s="42">
        <f t="shared" si="102"/>
        <v>0</v>
      </c>
      <c r="BO85" s="42">
        <v>0</v>
      </c>
      <c r="BP85" s="42"/>
      <c r="BQ85" s="42"/>
      <c r="BR85" s="42"/>
      <c r="BS85" s="42"/>
      <c r="BT85" s="42"/>
      <c r="BU85" s="42"/>
      <c r="BV85" s="42"/>
      <c r="BW85" s="42">
        <f t="shared" si="103"/>
        <v>0</v>
      </c>
      <c r="BX85" s="42"/>
      <c r="BY85" s="42">
        <f t="shared" si="52"/>
        <v>0</v>
      </c>
      <c r="BZ85" s="42"/>
    </row>
    <row r="86" spans="1:78" ht="15.75" hidden="1" outlineLevel="4" thickBot="1" x14ac:dyDescent="0.25">
      <c r="A86" s="37"/>
      <c r="B86" s="38">
        <f t="shared" si="0"/>
        <v>0</v>
      </c>
      <c r="C86" s="39"/>
      <c r="D86" s="41"/>
      <c r="E86" s="41"/>
      <c r="F86" s="41"/>
      <c r="G86" s="41">
        <f t="shared" si="149"/>
        <v>0</v>
      </c>
      <c r="H86" s="40" t="s">
        <v>54</v>
      </c>
      <c r="I86" s="40">
        <v>0</v>
      </c>
      <c r="J86" s="42">
        <v>0</v>
      </c>
      <c r="K86" s="42"/>
      <c r="L86" s="42"/>
      <c r="M86" s="42"/>
      <c r="N86" s="42"/>
      <c r="O86" s="42">
        <f t="shared" si="136"/>
        <v>0</v>
      </c>
      <c r="P86" s="43">
        <f t="shared" si="150"/>
        <v>0</v>
      </c>
      <c r="Q86" s="40">
        <v>8</v>
      </c>
      <c r="R86" s="42">
        <v>50000000</v>
      </c>
      <c r="S86" s="42"/>
      <c r="T86" s="42"/>
      <c r="U86" s="42"/>
      <c r="V86" s="42"/>
      <c r="W86" s="42">
        <f t="shared" si="143"/>
        <v>50000000</v>
      </c>
      <c r="X86" s="40">
        <v>8</v>
      </c>
      <c r="Y86" s="42">
        <v>0</v>
      </c>
      <c r="Z86" s="42"/>
      <c r="AA86" s="42"/>
      <c r="AB86" s="42"/>
      <c r="AC86" s="42"/>
      <c r="AD86" s="42">
        <f t="shared" si="98"/>
        <v>0</v>
      </c>
      <c r="AE86" s="42">
        <v>0</v>
      </c>
      <c r="AF86" s="42"/>
      <c r="AG86" s="42"/>
      <c r="AH86" s="42"/>
      <c r="AI86" s="42"/>
      <c r="AJ86" s="42"/>
      <c r="AK86" s="42"/>
      <c r="AL86" s="42"/>
      <c r="AM86" s="42">
        <f t="shared" si="99"/>
        <v>0</v>
      </c>
      <c r="AN86" s="42">
        <v>0</v>
      </c>
      <c r="AO86" s="42"/>
      <c r="AP86" s="42"/>
      <c r="AQ86" s="42"/>
      <c r="AR86" s="42"/>
      <c r="AS86" s="42"/>
      <c r="AT86" s="42"/>
      <c r="AU86" s="42"/>
      <c r="AV86" s="42">
        <f t="shared" si="100"/>
        <v>0</v>
      </c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f t="shared" si="101"/>
        <v>0</v>
      </c>
      <c r="BF86" s="42">
        <v>0</v>
      </c>
      <c r="BG86" s="42"/>
      <c r="BH86" s="42"/>
      <c r="BI86" s="42"/>
      <c r="BJ86" s="42"/>
      <c r="BK86" s="42"/>
      <c r="BL86" s="42"/>
      <c r="BM86" s="42"/>
      <c r="BN86" s="42">
        <f t="shared" si="102"/>
        <v>0</v>
      </c>
      <c r="BO86" s="42">
        <v>0</v>
      </c>
      <c r="BP86" s="42"/>
      <c r="BQ86" s="42"/>
      <c r="BR86" s="42"/>
      <c r="BS86" s="42"/>
      <c r="BT86" s="42"/>
      <c r="BU86" s="42"/>
      <c r="BV86" s="42"/>
      <c r="BW86" s="42">
        <f t="shared" si="103"/>
        <v>0</v>
      </c>
      <c r="BX86" s="42"/>
      <c r="BY86" s="42">
        <f t="shared" si="52"/>
        <v>0</v>
      </c>
      <c r="BZ86" s="42"/>
    </row>
    <row r="87" spans="1:78" ht="30.75" hidden="1" outlineLevel="4" thickBot="1" x14ac:dyDescent="0.25">
      <c r="A87" s="37"/>
      <c r="B87" s="38"/>
      <c r="C87" s="39"/>
      <c r="D87" s="41"/>
      <c r="E87" s="41"/>
      <c r="F87" s="41"/>
      <c r="G87" s="41">
        <f t="shared" si="149"/>
        <v>0</v>
      </c>
      <c r="H87" s="40" t="s">
        <v>175</v>
      </c>
      <c r="I87" s="40">
        <v>0</v>
      </c>
      <c r="J87" s="42"/>
      <c r="K87" s="42"/>
      <c r="L87" s="42"/>
      <c r="M87" s="42"/>
      <c r="N87" s="42"/>
      <c r="O87" s="42">
        <f t="shared" si="136"/>
        <v>0</v>
      </c>
      <c r="P87" s="43">
        <f t="shared" si="150"/>
        <v>0</v>
      </c>
      <c r="Q87" s="40">
        <v>1</v>
      </c>
      <c r="R87" s="42"/>
      <c r="S87" s="42"/>
      <c r="T87" s="42"/>
      <c r="U87" s="42"/>
      <c r="V87" s="42"/>
      <c r="W87" s="42">
        <f t="shared" si="143"/>
        <v>0</v>
      </c>
      <c r="X87" s="40">
        <v>1</v>
      </c>
      <c r="Y87" s="42">
        <v>0</v>
      </c>
      <c r="Z87" s="42"/>
      <c r="AA87" s="42"/>
      <c r="AB87" s="42"/>
      <c r="AC87" s="42"/>
      <c r="AD87" s="42">
        <f t="shared" si="98"/>
        <v>0</v>
      </c>
      <c r="AE87" s="42">
        <v>0</v>
      </c>
      <c r="AF87" s="42"/>
      <c r="AG87" s="42"/>
      <c r="AH87" s="42"/>
      <c r="AI87" s="42"/>
      <c r="AJ87" s="42"/>
      <c r="AK87" s="42"/>
      <c r="AL87" s="42"/>
      <c r="AM87" s="42">
        <f t="shared" si="99"/>
        <v>0</v>
      </c>
      <c r="AN87" s="42">
        <v>0</v>
      </c>
      <c r="AO87" s="42"/>
      <c r="AP87" s="42"/>
      <c r="AQ87" s="42"/>
      <c r="AR87" s="42"/>
      <c r="AS87" s="42"/>
      <c r="AT87" s="42"/>
      <c r="AU87" s="42"/>
      <c r="AV87" s="42">
        <f t="shared" si="100"/>
        <v>0</v>
      </c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f t="shared" si="101"/>
        <v>0</v>
      </c>
      <c r="BF87" s="42">
        <v>0</v>
      </c>
      <c r="BG87" s="42"/>
      <c r="BH87" s="42"/>
      <c r="BI87" s="42"/>
      <c r="BJ87" s="42"/>
      <c r="BK87" s="42"/>
      <c r="BL87" s="42"/>
      <c r="BM87" s="42"/>
      <c r="BN87" s="42">
        <f t="shared" si="102"/>
        <v>0</v>
      </c>
      <c r="BO87" s="42">
        <v>0</v>
      </c>
      <c r="BP87" s="42"/>
      <c r="BQ87" s="42"/>
      <c r="BR87" s="42"/>
      <c r="BS87" s="42"/>
      <c r="BT87" s="42"/>
      <c r="BU87" s="42"/>
      <c r="BV87" s="42"/>
      <c r="BW87" s="42">
        <f t="shared" si="103"/>
        <v>0</v>
      </c>
      <c r="BX87" s="42"/>
      <c r="BY87" s="42">
        <f t="shared" si="52"/>
        <v>0</v>
      </c>
      <c r="BZ87" s="42"/>
    </row>
    <row r="88" spans="1:78" ht="15.75" hidden="1" outlineLevel="4" thickBot="1" x14ac:dyDescent="0.25">
      <c r="A88" s="37"/>
      <c r="B88" s="38">
        <f t="shared" si="0"/>
        <v>0</v>
      </c>
      <c r="C88" s="39"/>
      <c r="D88" s="41"/>
      <c r="E88" s="41"/>
      <c r="F88" s="41"/>
      <c r="G88" s="41">
        <f t="shared" si="149"/>
        <v>0</v>
      </c>
      <c r="H88" s="40" t="s">
        <v>100</v>
      </c>
      <c r="I88" s="40">
        <v>35</v>
      </c>
      <c r="J88" s="42">
        <v>11400000</v>
      </c>
      <c r="K88" s="42"/>
      <c r="L88" s="42"/>
      <c r="M88" s="42"/>
      <c r="N88" s="42"/>
      <c r="O88" s="42">
        <f t="shared" si="136"/>
        <v>11400000</v>
      </c>
      <c r="P88" s="43">
        <f t="shared" si="150"/>
        <v>11400000</v>
      </c>
      <c r="Q88" s="40">
        <v>0</v>
      </c>
      <c r="R88" s="42">
        <v>0</v>
      </c>
      <c r="S88" s="42"/>
      <c r="T88" s="42"/>
      <c r="U88" s="42"/>
      <c r="V88" s="42"/>
      <c r="W88" s="42">
        <f t="shared" si="143"/>
        <v>0</v>
      </c>
      <c r="X88" s="40">
        <v>0</v>
      </c>
      <c r="Y88" s="42">
        <v>0</v>
      </c>
      <c r="Z88" s="42"/>
      <c r="AA88" s="42"/>
      <c r="AB88" s="42"/>
      <c r="AC88" s="42"/>
      <c r="AD88" s="42">
        <f t="shared" si="98"/>
        <v>0</v>
      </c>
      <c r="AE88" s="42">
        <v>0</v>
      </c>
      <c r="AF88" s="42"/>
      <c r="AG88" s="42"/>
      <c r="AH88" s="42"/>
      <c r="AI88" s="42"/>
      <c r="AJ88" s="42"/>
      <c r="AK88" s="42"/>
      <c r="AL88" s="42"/>
      <c r="AM88" s="42">
        <f t="shared" si="99"/>
        <v>0</v>
      </c>
      <c r="AN88" s="42">
        <v>0</v>
      </c>
      <c r="AO88" s="42"/>
      <c r="AP88" s="42"/>
      <c r="AQ88" s="42"/>
      <c r="AR88" s="42"/>
      <c r="AS88" s="42"/>
      <c r="AT88" s="42"/>
      <c r="AU88" s="42"/>
      <c r="AV88" s="42">
        <f t="shared" si="100"/>
        <v>0</v>
      </c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f t="shared" si="101"/>
        <v>0</v>
      </c>
      <c r="BF88" s="42">
        <v>0</v>
      </c>
      <c r="BG88" s="42"/>
      <c r="BH88" s="42"/>
      <c r="BI88" s="42"/>
      <c r="BJ88" s="42"/>
      <c r="BK88" s="42"/>
      <c r="BL88" s="42"/>
      <c r="BM88" s="42"/>
      <c r="BN88" s="42">
        <f t="shared" si="102"/>
        <v>0</v>
      </c>
      <c r="BO88" s="42">
        <v>0</v>
      </c>
      <c r="BP88" s="42"/>
      <c r="BQ88" s="42"/>
      <c r="BR88" s="42"/>
      <c r="BS88" s="42"/>
      <c r="BT88" s="42"/>
      <c r="BU88" s="42"/>
      <c r="BV88" s="42"/>
      <c r="BW88" s="42">
        <f t="shared" si="103"/>
        <v>0</v>
      </c>
      <c r="BX88" s="42"/>
      <c r="BY88" s="42">
        <f t="shared" ref="BY88:BY151" si="181">BX88-BW88</f>
        <v>0</v>
      </c>
      <c r="BZ88" s="42"/>
    </row>
    <row r="89" spans="1:78" ht="63.75" outlineLevel="2" thickBot="1" x14ac:dyDescent="0.25">
      <c r="A89" s="25" t="s">
        <v>176</v>
      </c>
      <c r="B89" s="26">
        <f t="shared" si="0"/>
        <v>12</v>
      </c>
      <c r="C89" s="46" t="s">
        <v>177</v>
      </c>
      <c r="D89" s="28">
        <f>SUM(D90,D92,D95,D98,D103)</f>
        <v>368746000</v>
      </c>
      <c r="E89" s="28">
        <f>SUM(E90,E92,E95,E98,E103)</f>
        <v>200000000</v>
      </c>
      <c r="F89" s="54"/>
      <c r="G89" s="28">
        <f t="shared" si="149"/>
        <v>168746000</v>
      </c>
      <c r="H89" s="52"/>
      <c r="I89" s="52"/>
      <c r="J89" s="27">
        <f>SUM(J90,J92,J95,J98,J103)</f>
        <v>400150000</v>
      </c>
      <c r="K89" s="27">
        <f>SUM(K90,K92,K95,K98,K103)</f>
        <v>0</v>
      </c>
      <c r="L89" s="27">
        <f>SUM(L90,L92,L95,L98,L103)</f>
        <v>0</v>
      </c>
      <c r="M89" s="27">
        <f>SUM(M90,M92,M95,M98,M103)</f>
        <v>0</v>
      </c>
      <c r="N89" s="27">
        <f>SUM(N90,N92,N95,N98,N103)</f>
        <v>0</v>
      </c>
      <c r="O89" s="27">
        <f t="shared" si="136"/>
        <v>400150000</v>
      </c>
      <c r="P89" s="29">
        <f t="shared" si="150"/>
        <v>31404000</v>
      </c>
      <c r="Q89" s="52"/>
      <c r="R89" s="27">
        <f t="shared" ref="R89:W89" si="182">SUM(R90,R92,R95,R98,R103)</f>
        <v>166785000</v>
      </c>
      <c r="S89" s="27">
        <f t="shared" si="182"/>
        <v>0</v>
      </c>
      <c r="T89" s="27">
        <f t="shared" si="182"/>
        <v>0</v>
      </c>
      <c r="U89" s="27">
        <f t="shared" si="182"/>
        <v>0</v>
      </c>
      <c r="V89" s="27">
        <f t="shared" si="182"/>
        <v>0</v>
      </c>
      <c r="W89" s="27">
        <f t="shared" si="182"/>
        <v>166785000</v>
      </c>
      <c r="X89" s="52"/>
      <c r="Y89" s="27">
        <f>SUM(Y90,Y92,Y95,Y98,Y103)</f>
        <v>112405000</v>
      </c>
      <c r="Z89" s="27">
        <f>SUM(Z90,Z92,Z95,Z98,Z103)</f>
        <v>0</v>
      </c>
      <c r="AA89" s="27">
        <f>SUM(AA90,AA92,AA95,AA98,AA103)</f>
        <v>0</v>
      </c>
      <c r="AB89" s="27">
        <f>SUM(AB90,AB92,AB95,AB98,AB103)</f>
        <v>0</v>
      </c>
      <c r="AC89" s="27">
        <f>SUM(AC90,AC92,AC95,AC98,AC103)</f>
        <v>0</v>
      </c>
      <c r="AD89" s="27">
        <f t="shared" si="98"/>
        <v>112405000</v>
      </c>
      <c r="AE89" s="27">
        <f t="shared" ref="AE89:AL89" si="183">SUM(AE90,AE92,AE95,AE98,AE103)</f>
        <v>112405000</v>
      </c>
      <c r="AF89" s="27">
        <f t="shared" si="183"/>
        <v>0</v>
      </c>
      <c r="AG89" s="27">
        <f t="shared" si="183"/>
        <v>0</v>
      </c>
      <c r="AH89" s="27">
        <f t="shared" si="183"/>
        <v>0</v>
      </c>
      <c r="AI89" s="27">
        <f t="shared" si="183"/>
        <v>0</v>
      </c>
      <c r="AJ89" s="27">
        <f t="shared" si="183"/>
        <v>0</v>
      </c>
      <c r="AK89" s="27">
        <f t="shared" si="183"/>
        <v>0</v>
      </c>
      <c r="AL89" s="27">
        <f t="shared" si="183"/>
        <v>0</v>
      </c>
      <c r="AM89" s="27">
        <f t="shared" si="99"/>
        <v>112405000</v>
      </c>
      <c r="AN89" s="27">
        <f t="shared" ref="AN89:AU89" si="184">SUM(AN90,AN92,AN95,AN98,AN103)</f>
        <v>112405000</v>
      </c>
      <c r="AO89" s="27">
        <f t="shared" si="184"/>
        <v>0</v>
      </c>
      <c r="AP89" s="27">
        <f t="shared" si="184"/>
        <v>0</v>
      </c>
      <c r="AQ89" s="27">
        <f t="shared" si="184"/>
        <v>0</v>
      </c>
      <c r="AR89" s="27">
        <f t="shared" si="184"/>
        <v>0</v>
      </c>
      <c r="AS89" s="27">
        <f t="shared" si="184"/>
        <v>0</v>
      </c>
      <c r="AT89" s="27">
        <f t="shared" si="184"/>
        <v>0</v>
      </c>
      <c r="AU89" s="27">
        <f t="shared" si="184"/>
        <v>0</v>
      </c>
      <c r="AV89" s="27">
        <f t="shared" si="100"/>
        <v>112405000</v>
      </c>
      <c r="AW89" s="27">
        <f t="shared" ref="AW89:BD89" si="185">SUM(AW90,AW92,AW95,AW98,AW103)</f>
        <v>112405000</v>
      </c>
      <c r="AX89" s="27">
        <f t="shared" si="185"/>
        <v>0</v>
      </c>
      <c r="AY89" s="27">
        <f t="shared" si="185"/>
        <v>0</v>
      </c>
      <c r="AZ89" s="27">
        <f t="shared" si="185"/>
        <v>0</v>
      </c>
      <c r="BA89" s="27">
        <f t="shared" si="185"/>
        <v>0</v>
      </c>
      <c r="BB89" s="27">
        <f t="shared" si="185"/>
        <v>0</v>
      </c>
      <c r="BC89" s="27">
        <f t="shared" si="185"/>
        <v>0</v>
      </c>
      <c r="BD89" s="27">
        <f t="shared" si="185"/>
        <v>0</v>
      </c>
      <c r="BE89" s="27">
        <f t="shared" si="101"/>
        <v>112405000</v>
      </c>
      <c r="BF89" s="27">
        <f t="shared" ref="BF89:BM89" si="186">SUM(BF90,BF92,BF95,BF98,BF103)</f>
        <v>112405000</v>
      </c>
      <c r="BG89" s="27">
        <f t="shared" si="186"/>
        <v>0</v>
      </c>
      <c r="BH89" s="27">
        <f t="shared" si="186"/>
        <v>0</v>
      </c>
      <c r="BI89" s="27">
        <f t="shared" si="186"/>
        <v>0</v>
      </c>
      <c r="BJ89" s="27">
        <f t="shared" si="186"/>
        <v>0</v>
      </c>
      <c r="BK89" s="27">
        <f t="shared" si="186"/>
        <v>0</v>
      </c>
      <c r="BL89" s="27">
        <f t="shared" si="186"/>
        <v>0</v>
      </c>
      <c r="BM89" s="27">
        <f t="shared" si="186"/>
        <v>0</v>
      </c>
      <c r="BN89" s="27">
        <f t="shared" si="102"/>
        <v>112405000</v>
      </c>
      <c r="BO89" s="27">
        <f t="shared" ref="BO89:BV89" si="187">SUM(BO90,BO92,BO95,BO98,BO103)</f>
        <v>112405000</v>
      </c>
      <c r="BP89" s="27">
        <f t="shared" si="187"/>
        <v>0</v>
      </c>
      <c r="BQ89" s="27">
        <f t="shared" si="187"/>
        <v>0</v>
      </c>
      <c r="BR89" s="27">
        <f t="shared" si="187"/>
        <v>0</v>
      </c>
      <c r="BS89" s="27">
        <f t="shared" si="187"/>
        <v>0</v>
      </c>
      <c r="BT89" s="27">
        <f t="shared" si="187"/>
        <v>0</v>
      </c>
      <c r="BU89" s="27">
        <f t="shared" si="187"/>
        <v>0</v>
      </c>
      <c r="BV89" s="27">
        <f t="shared" si="187"/>
        <v>0</v>
      </c>
      <c r="BW89" s="27">
        <f t="shared" si="103"/>
        <v>112405000</v>
      </c>
      <c r="BX89" s="27">
        <f t="shared" ref="BX89" si="188">SUM(BX90,BX92,BX95,BX98,BX103)</f>
        <v>112405000</v>
      </c>
      <c r="BY89" s="27">
        <f t="shared" si="181"/>
        <v>0</v>
      </c>
      <c r="BZ89" s="27"/>
    </row>
    <row r="90" spans="1:78" ht="79.5" outlineLevel="3" collapsed="1" thickBot="1" x14ac:dyDescent="0.25">
      <c r="A90" s="30" t="s">
        <v>178</v>
      </c>
      <c r="B90" s="31">
        <f t="shared" si="0"/>
        <v>15</v>
      </c>
      <c r="C90" s="32" t="s">
        <v>179</v>
      </c>
      <c r="D90" s="34"/>
      <c r="E90" s="34"/>
      <c r="F90" s="55"/>
      <c r="G90" s="34">
        <f t="shared" si="149"/>
        <v>0</v>
      </c>
      <c r="H90" s="33"/>
      <c r="I90" s="33"/>
      <c r="J90" s="35">
        <f>SUM(J91)</f>
        <v>0</v>
      </c>
      <c r="K90" s="35">
        <f>SUM(K91)</f>
        <v>0</v>
      </c>
      <c r="L90" s="35">
        <f>SUM(L91)</f>
        <v>0</v>
      </c>
      <c r="M90" s="35">
        <f>SUM(M91)</f>
        <v>0</v>
      </c>
      <c r="N90" s="35">
        <f>SUM(N91)</f>
        <v>0</v>
      </c>
      <c r="O90" s="35">
        <f t="shared" si="136"/>
        <v>0</v>
      </c>
      <c r="P90" s="36">
        <f t="shared" si="150"/>
        <v>0</v>
      </c>
      <c r="Q90" s="33"/>
      <c r="R90" s="35">
        <f>SUM(R91)</f>
        <v>15000000</v>
      </c>
      <c r="S90" s="35">
        <f>SUM(S91)</f>
        <v>0</v>
      </c>
      <c r="T90" s="35">
        <f>SUM(T91)</f>
        <v>0</v>
      </c>
      <c r="U90" s="35">
        <f>SUM(U91)</f>
        <v>0</v>
      </c>
      <c r="V90" s="35">
        <f>SUM(V91)</f>
        <v>0</v>
      </c>
      <c r="W90" s="35">
        <f t="shared" si="143"/>
        <v>15000000</v>
      </c>
      <c r="X90" s="33"/>
      <c r="Y90" s="35">
        <v>26000000</v>
      </c>
      <c r="Z90" s="35">
        <f>SUM(Z91)</f>
        <v>0</v>
      </c>
      <c r="AA90" s="35">
        <f>SUM(AA91)</f>
        <v>0</v>
      </c>
      <c r="AB90" s="35">
        <f>SUM(AB91)</f>
        <v>0</v>
      </c>
      <c r="AC90" s="35">
        <f>SUM(AC91)</f>
        <v>0</v>
      </c>
      <c r="AD90" s="35">
        <f t="shared" si="98"/>
        <v>26000000</v>
      </c>
      <c r="AE90" s="35">
        <v>26000000</v>
      </c>
      <c r="AF90" s="35">
        <f t="shared" ref="AF90:AL90" si="189">SUM(AF91)</f>
        <v>0</v>
      </c>
      <c r="AG90" s="35">
        <f t="shared" si="189"/>
        <v>0</v>
      </c>
      <c r="AH90" s="35">
        <f t="shared" si="189"/>
        <v>0</v>
      </c>
      <c r="AI90" s="35">
        <f t="shared" si="189"/>
        <v>0</v>
      </c>
      <c r="AJ90" s="35">
        <f t="shared" si="189"/>
        <v>0</v>
      </c>
      <c r="AK90" s="35">
        <f t="shared" si="189"/>
        <v>0</v>
      </c>
      <c r="AL90" s="35">
        <f t="shared" si="189"/>
        <v>0</v>
      </c>
      <c r="AM90" s="35">
        <f t="shared" si="99"/>
        <v>26000000</v>
      </c>
      <c r="AN90" s="35">
        <v>26000000</v>
      </c>
      <c r="AO90" s="35">
        <f t="shared" ref="AO90:AU90" si="190">SUM(AO91)</f>
        <v>0</v>
      </c>
      <c r="AP90" s="35">
        <f t="shared" si="190"/>
        <v>0</v>
      </c>
      <c r="AQ90" s="35">
        <f t="shared" si="190"/>
        <v>0</v>
      </c>
      <c r="AR90" s="35">
        <f t="shared" si="190"/>
        <v>0</v>
      </c>
      <c r="AS90" s="35">
        <f t="shared" si="190"/>
        <v>0</v>
      </c>
      <c r="AT90" s="35">
        <f t="shared" si="190"/>
        <v>0</v>
      </c>
      <c r="AU90" s="35">
        <f t="shared" si="190"/>
        <v>0</v>
      </c>
      <c r="AV90" s="35">
        <f t="shared" si="100"/>
        <v>26000000</v>
      </c>
      <c r="AW90" s="35">
        <v>26000000</v>
      </c>
      <c r="AX90" s="35">
        <f t="shared" ref="AX90:BD90" si="191">SUM(AX91)</f>
        <v>0</v>
      </c>
      <c r="AY90" s="35">
        <f t="shared" si="191"/>
        <v>0</v>
      </c>
      <c r="AZ90" s="35">
        <f t="shared" si="191"/>
        <v>0</v>
      </c>
      <c r="BA90" s="35">
        <f t="shared" si="191"/>
        <v>0</v>
      </c>
      <c r="BB90" s="35">
        <f t="shared" si="191"/>
        <v>0</v>
      </c>
      <c r="BC90" s="35">
        <f t="shared" si="191"/>
        <v>0</v>
      </c>
      <c r="BD90" s="35">
        <f t="shared" si="191"/>
        <v>0</v>
      </c>
      <c r="BE90" s="35">
        <f t="shared" si="101"/>
        <v>26000000</v>
      </c>
      <c r="BF90" s="35">
        <v>26000000</v>
      </c>
      <c r="BG90" s="35">
        <f t="shared" ref="BG90:BM90" si="192">SUM(BG91)</f>
        <v>0</v>
      </c>
      <c r="BH90" s="35">
        <f t="shared" si="192"/>
        <v>0</v>
      </c>
      <c r="BI90" s="35">
        <f t="shared" si="192"/>
        <v>0</v>
      </c>
      <c r="BJ90" s="35">
        <f t="shared" si="192"/>
        <v>0</v>
      </c>
      <c r="BK90" s="35">
        <f t="shared" si="192"/>
        <v>0</v>
      </c>
      <c r="BL90" s="35">
        <f t="shared" si="192"/>
        <v>0</v>
      </c>
      <c r="BM90" s="35">
        <f t="shared" si="192"/>
        <v>0</v>
      </c>
      <c r="BN90" s="35">
        <f t="shared" si="102"/>
        <v>26000000</v>
      </c>
      <c r="BO90" s="35">
        <v>26000000</v>
      </c>
      <c r="BP90" s="35">
        <f t="shared" ref="BP90:BV90" si="193">SUM(BP91)</f>
        <v>0</v>
      </c>
      <c r="BQ90" s="35">
        <f t="shared" si="193"/>
        <v>0</v>
      </c>
      <c r="BR90" s="35">
        <f t="shared" si="193"/>
        <v>0</v>
      </c>
      <c r="BS90" s="35">
        <f t="shared" si="193"/>
        <v>0</v>
      </c>
      <c r="BT90" s="35">
        <f t="shared" si="193"/>
        <v>0</v>
      </c>
      <c r="BU90" s="35">
        <f t="shared" si="193"/>
        <v>0</v>
      </c>
      <c r="BV90" s="35">
        <f t="shared" si="193"/>
        <v>0</v>
      </c>
      <c r="BW90" s="35">
        <f t="shared" si="103"/>
        <v>26000000</v>
      </c>
      <c r="BX90" s="35">
        <f>BW90</f>
        <v>26000000</v>
      </c>
      <c r="BY90" s="35">
        <f t="shared" si="181"/>
        <v>0</v>
      </c>
      <c r="BZ90" s="35"/>
    </row>
    <row r="91" spans="1:78" ht="15.75" hidden="1" outlineLevel="4" thickBot="1" x14ac:dyDescent="0.25">
      <c r="A91" s="37"/>
      <c r="B91" s="38">
        <f t="shared" si="0"/>
        <v>0</v>
      </c>
      <c r="C91" s="39"/>
      <c r="D91" s="41"/>
      <c r="E91" s="41"/>
      <c r="F91" s="41"/>
      <c r="G91" s="41">
        <f t="shared" si="149"/>
        <v>0</v>
      </c>
      <c r="H91" s="40" t="s">
        <v>100</v>
      </c>
      <c r="I91" s="40">
        <v>0</v>
      </c>
      <c r="J91" s="42">
        <v>0</v>
      </c>
      <c r="K91" s="42"/>
      <c r="L91" s="42"/>
      <c r="M91" s="42"/>
      <c r="N91" s="42"/>
      <c r="O91" s="42">
        <f t="shared" si="136"/>
        <v>0</v>
      </c>
      <c r="P91" s="43">
        <f t="shared" si="150"/>
        <v>0</v>
      </c>
      <c r="Q91" s="40">
        <v>50</v>
      </c>
      <c r="R91" s="42">
        <v>15000000</v>
      </c>
      <c r="S91" s="42"/>
      <c r="T91" s="42"/>
      <c r="U91" s="42"/>
      <c r="V91" s="42"/>
      <c r="W91" s="42">
        <f t="shared" si="143"/>
        <v>15000000</v>
      </c>
      <c r="X91" s="40">
        <v>50</v>
      </c>
      <c r="Y91" s="42">
        <v>0</v>
      </c>
      <c r="Z91" s="42"/>
      <c r="AA91" s="42"/>
      <c r="AB91" s="42"/>
      <c r="AC91" s="42"/>
      <c r="AD91" s="42">
        <f t="shared" si="98"/>
        <v>0</v>
      </c>
      <c r="AE91" s="42">
        <v>0</v>
      </c>
      <c r="AF91" s="42"/>
      <c r="AG91" s="42"/>
      <c r="AH91" s="42"/>
      <c r="AI91" s="42"/>
      <c r="AJ91" s="42"/>
      <c r="AK91" s="42"/>
      <c r="AL91" s="42"/>
      <c r="AM91" s="42">
        <f t="shared" si="99"/>
        <v>0</v>
      </c>
      <c r="AN91" s="42">
        <v>0</v>
      </c>
      <c r="AO91" s="42"/>
      <c r="AP91" s="42"/>
      <c r="AQ91" s="42"/>
      <c r="AR91" s="42"/>
      <c r="AS91" s="42"/>
      <c r="AT91" s="42"/>
      <c r="AU91" s="42"/>
      <c r="AV91" s="42">
        <f t="shared" si="100"/>
        <v>0</v>
      </c>
      <c r="AW91" s="42">
        <v>0</v>
      </c>
      <c r="AX91" s="42"/>
      <c r="AY91" s="42"/>
      <c r="AZ91" s="42"/>
      <c r="BA91" s="42"/>
      <c r="BB91" s="42"/>
      <c r="BC91" s="42"/>
      <c r="BD91" s="42"/>
      <c r="BE91" s="42">
        <f t="shared" si="101"/>
        <v>0</v>
      </c>
      <c r="BF91" s="42">
        <v>0</v>
      </c>
      <c r="BG91" s="42"/>
      <c r="BH91" s="42"/>
      <c r="BI91" s="42"/>
      <c r="BJ91" s="42"/>
      <c r="BK91" s="42"/>
      <c r="BL91" s="42"/>
      <c r="BM91" s="42"/>
      <c r="BN91" s="42">
        <f t="shared" si="102"/>
        <v>0</v>
      </c>
      <c r="BO91" s="42">
        <v>0</v>
      </c>
      <c r="BP91" s="42"/>
      <c r="BQ91" s="42"/>
      <c r="BR91" s="42"/>
      <c r="BS91" s="42"/>
      <c r="BT91" s="42"/>
      <c r="BU91" s="42"/>
      <c r="BV91" s="42"/>
      <c r="BW91" s="42">
        <f t="shared" si="103"/>
        <v>0</v>
      </c>
      <c r="BX91" s="42"/>
      <c r="BY91" s="42">
        <f t="shared" si="181"/>
        <v>0</v>
      </c>
      <c r="BZ91" s="42"/>
    </row>
    <row r="92" spans="1:78" ht="79.5" outlineLevel="3" collapsed="1" thickBot="1" x14ac:dyDescent="0.25">
      <c r="A92" s="30" t="s">
        <v>180</v>
      </c>
      <c r="B92" s="31">
        <f t="shared" si="0"/>
        <v>15</v>
      </c>
      <c r="C92" s="32" t="s">
        <v>181</v>
      </c>
      <c r="D92" s="34">
        <v>32757500</v>
      </c>
      <c r="E92" s="34"/>
      <c r="F92" s="55"/>
      <c r="G92" s="34">
        <f t="shared" si="149"/>
        <v>32757500</v>
      </c>
      <c r="H92" s="33"/>
      <c r="I92" s="33"/>
      <c r="J92" s="35">
        <f>SUM(J94)</f>
        <v>33865000</v>
      </c>
      <c r="K92" s="35">
        <f>SUM(K94)</f>
        <v>0</v>
      </c>
      <c r="L92" s="35">
        <f>SUM(L94)</f>
        <v>0</v>
      </c>
      <c r="M92" s="35">
        <f>SUM(M94)</f>
        <v>0</v>
      </c>
      <c r="N92" s="35">
        <f>SUM(N94)</f>
        <v>0</v>
      </c>
      <c r="O92" s="35">
        <f t="shared" si="136"/>
        <v>33865000</v>
      </c>
      <c r="P92" s="36">
        <f t="shared" si="150"/>
        <v>1107500</v>
      </c>
      <c r="Q92" s="33"/>
      <c r="R92" s="35">
        <f>SUM(R94,R93)</f>
        <v>12000000</v>
      </c>
      <c r="S92" s="35">
        <f>SUM(S94,S93)</f>
        <v>0</v>
      </c>
      <c r="T92" s="35">
        <f>SUM(T94,T93)</f>
        <v>0</v>
      </c>
      <c r="U92" s="35">
        <f>SUM(U94,U93)</f>
        <v>0</v>
      </c>
      <c r="V92" s="35">
        <f>SUM(V94,V93)</f>
        <v>0</v>
      </c>
      <c r="W92" s="35">
        <f t="shared" si="143"/>
        <v>12000000</v>
      </c>
      <c r="X92" s="33"/>
      <c r="Y92" s="35">
        <v>0</v>
      </c>
      <c r="Z92" s="35">
        <f>SUM(Z94,Z93)</f>
        <v>0</v>
      </c>
      <c r="AA92" s="35">
        <f>SUM(AA94,AA93)</f>
        <v>0</v>
      </c>
      <c r="AB92" s="35">
        <f>SUM(AB94,AB93)</f>
        <v>0</v>
      </c>
      <c r="AC92" s="35">
        <f>SUM(AC94,AC93)</f>
        <v>0</v>
      </c>
      <c r="AD92" s="35">
        <f t="shared" si="98"/>
        <v>0</v>
      </c>
      <c r="AE92" s="35">
        <v>0</v>
      </c>
      <c r="AF92" s="35">
        <f t="shared" ref="AF92:AL92" si="194">SUM(AF94,AF93)</f>
        <v>0</v>
      </c>
      <c r="AG92" s="35">
        <f t="shared" si="194"/>
        <v>0</v>
      </c>
      <c r="AH92" s="35">
        <f t="shared" si="194"/>
        <v>0</v>
      </c>
      <c r="AI92" s="35">
        <f t="shared" si="194"/>
        <v>0</v>
      </c>
      <c r="AJ92" s="35">
        <f t="shared" si="194"/>
        <v>0</v>
      </c>
      <c r="AK92" s="35">
        <f t="shared" si="194"/>
        <v>0</v>
      </c>
      <c r="AL92" s="35">
        <f t="shared" si="194"/>
        <v>0</v>
      </c>
      <c r="AM92" s="35">
        <f t="shared" si="99"/>
        <v>0</v>
      </c>
      <c r="AN92" s="35">
        <v>0</v>
      </c>
      <c r="AO92" s="35">
        <f t="shared" ref="AO92:AU92" si="195">SUM(AO94,AO93)</f>
        <v>0</v>
      </c>
      <c r="AP92" s="35">
        <f t="shared" si="195"/>
        <v>0</v>
      </c>
      <c r="AQ92" s="35">
        <f t="shared" si="195"/>
        <v>0</v>
      </c>
      <c r="AR92" s="35">
        <f t="shared" si="195"/>
        <v>0</v>
      </c>
      <c r="AS92" s="35">
        <f t="shared" si="195"/>
        <v>0</v>
      </c>
      <c r="AT92" s="35">
        <f t="shared" si="195"/>
        <v>0</v>
      </c>
      <c r="AU92" s="35">
        <f t="shared" si="195"/>
        <v>0</v>
      </c>
      <c r="AV92" s="35">
        <f t="shared" si="100"/>
        <v>0</v>
      </c>
      <c r="AW92" s="35">
        <v>0</v>
      </c>
      <c r="AX92" s="35">
        <f t="shared" ref="AX92:BD92" si="196">SUM(AX94,AX93)</f>
        <v>0</v>
      </c>
      <c r="AY92" s="35">
        <f t="shared" si="196"/>
        <v>0</v>
      </c>
      <c r="AZ92" s="35">
        <f t="shared" si="196"/>
        <v>0</v>
      </c>
      <c r="BA92" s="35">
        <f t="shared" si="196"/>
        <v>0</v>
      </c>
      <c r="BB92" s="35">
        <f t="shared" si="196"/>
        <v>0</v>
      </c>
      <c r="BC92" s="35">
        <f t="shared" si="196"/>
        <v>0</v>
      </c>
      <c r="BD92" s="35">
        <f t="shared" si="196"/>
        <v>0</v>
      </c>
      <c r="BE92" s="35">
        <f t="shared" si="101"/>
        <v>0</v>
      </c>
      <c r="BF92" s="35">
        <v>0</v>
      </c>
      <c r="BG92" s="35">
        <f t="shared" ref="BG92:BM92" si="197">SUM(BG94,BG93)</f>
        <v>0</v>
      </c>
      <c r="BH92" s="35">
        <f t="shared" si="197"/>
        <v>0</v>
      </c>
      <c r="BI92" s="35">
        <f t="shared" si="197"/>
        <v>0</v>
      </c>
      <c r="BJ92" s="35">
        <f t="shared" si="197"/>
        <v>0</v>
      </c>
      <c r="BK92" s="35">
        <f t="shared" si="197"/>
        <v>0</v>
      </c>
      <c r="BL92" s="35">
        <f t="shared" si="197"/>
        <v>0</v>
      </c>
      <c r="BM92" s="35">
        <f t="shared" si="197"/>
        <v>0</v>
      </c>
      <c r="BN92" s="35">
        <f t="shared" si="102"/>
        <v>0</v>
      </c>
      <c r="BO92" s="35">
        <v>0</v>
      </c>
      <c r="BP92" s="35">
        <f t="shared" ref="BP92:BV92" si="198">SUM(BP94,BP93)</f>
        <v>0</v>
      </c>
      <c r="BQ92" s="35">
        <f t="shared" si="198"/>
        <v>0</v>
      </c>
      <c r="BR92" s="35">
        <f t="shared" si="198"/>
        <v>0</v>
      </c>
      <c r="BS92" s="35">
        <f t="shared" si="198"/>
        <v>0</v>
      </c>
      <c r="BT92" s="35">
        <f t="shared" si="198"/>
        <v>0</v>
      </c>
      <c r="BU92" s="35">
        <f t="shared" si="198"/>
        <v>0</v>
      </c>
      <c r="BV92" s="35">
        <f t="shared" si="198"/>
        <v>0</v>
      </c>
      <c r="BW92" s="35">
        <f t="shared" si="103"/>
        <v>0</v>
      </c>
      <c r="BX92" s="35">
        <f>BW92</f>
        <v>0</v>
      </c>
      <c r="BY92" s="35">
        <f t="shared" si="181"/>
        <v>0</v>
      </c>
      <c r="BZ92" s="35"/>
    </row>
    <row r="93" spans="1:78" ht="15.75" hidden="1" outlineLevel="4" thickBot="1" x14ac:dyDescent="0.25">
      <c r="A93" s="37"/>
      <c r="B93" s="38"/>
      <c r="C93" s="39"/>
      <c r="D93" s="41"/>
      <c r="E93" s="41"/>
      <c r="F93" s="41"/>
      <c r="G93" s="41">
        <f t="shared" si="149"/>
        <v>0</v>
      </c>
      <c r="H93" s="40" t="s">
        <v>100</v>
      </c>
      <c r="I93" s="40"/>
      <c r="J93" s="42"/>
      <c r="K93" s="42"/>
      <c r="L93" s="42"/>
      <c r="M93" s="42"/>
      <c r="N93" s="42"/>
      <c r="O93" s="42">
        <f t="shared" si="136"/>
        <v>0</v>
      </c>
      <c r="P93" s="43">
        <f t="shared" si="150"/>
        <v>0</v>
      </c>
      <c r="Q93" s="40">
        <v>28</v>
      </c>
      <c r="R93" s="42">
        <v>12000000</v>
      </c>
      <c r="S93" s="42"/>
      <c r="T93" s="42"/>
      <c r="U93" s="42"/>
      <c r="V93" s="42"/>
      <c r="W93" s="42">
        <f>SUM(R93:V93)</f>
        <v>12000000</v>
      </c>
      <c r="X93" s="40">
        <v>28</v>
      </c>
      <c r="Y93" s="42">
        <v>0</v>
      </c>
      <c r="Z93" s="42"/>
      <c r="AA93" s="42"/>
      <c r="AB93" s="42"/>
      <c r="AC93" s="42"/>
      <c r="AD93" s="42">
        <f t="shared" si="98"/>
        <v>0</v>
      </c>
      <c r="AE93" s="42">
        <v>0</v>
      </c>
      <c r="AF93" s="42"/>
      <c r="AG93" s="42"/>
      <c r="AH93" s="42"/>
      <c r="AI93" s="42"/>
      <c r="AJ93" s="42"/>
      <c r="AK93" s="42"/>
      <c r="AL93" s="42"/>
      <c r="AM93" s="42">
        <f t="shared" si="99"/>
        <v>0</v>
      </c>
      <c r="AN93" s="42">
        <v>0</v>
      </c>
      <c r="AO93" s="42"/>
      <c r="AP93" s="42"/>
      <c r="AQ93" s="42"/>
      <c r="AR93" s="42"/>
      <c r="AS93" s="42"/>
      <c r="AT93" s="42"/>
      <c r="AU93" s="42"/>
      <c r="AV93" s="42">
        <f t="shared" si="100"/>
        <v>0</v>
      </c>
      <c r="AW93" s="42">
        <v>0</v>
      </c>
      <c r="AX93" s="42"/>
      <c r="AY93" s="42"/>
      <c r="AZ93" s="42"/>
      <c r="BA93" s="42"/>
      <c r="BB93" s="42"/>
      <c r="BC93" s="42"/>
      <c r="BD93" s="42"/>
      <c r="BE93" s="42">
        <f t="shared" si="101"/>
        <v>0</v>
      </c>
      <c r="BF93" s="42">
        <v>0</v>
      </c>
      <c r="BG93" s="42"/>
      <c r="BH93" s="42"/>
      <c r="BI93" s="42"/>
      <c r="BJ93" s="42"/>
      <c r="BK93" s="42"/>
      <c r="BL93" s="42"/>
      <c r="BM93" s="42"/>
      <c r="BN93" s="42">
        <f t="shared" si="102"/>
        <v>0</v>
      </c>
      <c r="BO93" s="42">
        <v>0</v>
      </c>
      <c r="BP93" s="42"/>
      <c r="BQ93" s="42"/>
      <c r="BR93" s="42"/>
      <c r="BS93" s="42"/>
      <c r="BT93" s="42"/>
      <c r="BU93" s="42"/>
      <c r="BV93" s="42"/>
      <c r="BW93" s="42">
        <f t="shared" si="103"/>
        <v>0</v>
      </c>
      <c r="BX93" s="42"/>
      <c r="BY93" s="42">
        <f t="shared" si="181"/>
        <v>0</v>
      </c>
      <c r="BZ93" s="42"/>
    </row>
    <row r="94" spans="1:78" ht="15.75" hidden="1" outlineLevel="4" thickBot="1" x14ac:dyDescent="0.25">
      <c r="A94" s="37"/>
      <c r="B94" s="38">
        <f t="shared" si="0"/>
        <v>0</v>
      </c>
      <c r="C94" s="39"/>
      <c r="D94" s="41"/>
      <c r="E94" s="41"/>
      <c r="F94" s="41"/>
      <c r="G94" s="41">
        <f t="shared" si="149"/>
        <v>0</v>
      </c>
      <c r="H94" s="40" t="s">
        <v>182</v>
      </c>
      <c r="I94" s="40">
        <v>28</v>
      </c>
      <c r="J94" s="42">
        <v>33865000</v>
      </c>
      <c r="K94" s="42"/>
      <c r="L94" s="42"/>
      <c r="M94" s="42"/>
      <c r="N94" s="42"/>
      <c r="O94" s="42">
        <f t="shared" si="136"/>
        <v>33865000</v>
      </c>
      <c r="P94" s="43">
        <f t="shared" si="150"/>
        <v>33865000</v>
      </c>
      <c r="Q94" s="40"/>
      <c r="R94" s="42"/>
      <c r="S94" s="42"/>
      <c r="T94" s="42"/>
      <c r="U94" s="42"/>
      <c r="V94" s="42"/>
      <c r="W94" s="42"/>
      <c r="X94" s="40"/>
      <c r="Y94" s="42"/>
      <c r="Z94" s="42"/>
      <c r="AA94" s="42"/>
      <c r="AB94" s="42"/>
      <c r="AC94" s="42"/>
      <c r="AD94" s="42">
        <f t="shared" si="98"/>
        <v>0</v>
      </c>
      <c r="AE94" s="42"/>
      <c r="AF94" s="42"/>
      <c r="AG94" s="42"/>
      <c r="AH94" s="42"/>
      <c r="AI94" s="42"/>
      <c r="AJ94" s="42"/>
      <c r="AK94" s="42"/>
      <c r="AL94" s="42"/>
      <c r="AM94" s="42">
        <f t="shared" si="99"/>
        <v>0</v>
      </c>
      <c r="AN94" s="42"/>
      <c r="AO94" s="42"/>
      <c r="AP94" s="42"/>
      <c r="AQ94" s="42"/>
      <c r="AR94" s="42"/>
      <c r="AS94" s="42"/>
      <c r="AT94" s="42"/>
      <c r="AU94" s="42"/>
      <c r="AV94" s="42">
        <f t="shared" si="100"/>
        <v>0</v>
      </c>
      <c r="AW94" s="42"/>
      <c r="AX94" s="42"/>
      <c r="AY94" s="42"/>
      <c r="AZ94" s="42"/>
      <c r="BA94" s="42"/>
      <c r="BB94" s="42"/>
      <c r="BC94" s="42"/>
      <c r="BD94" s="42"/>
      <c r="BE94" s="42">
        <f t="shared" si="101"/>
        <v>0</v>
      </c>
      <c r="BF94" s="42"/>
      <c r="BG94" s="42"/>
      <c r="BH94" s="42"/>
      <c r="BI94" s="42"/>
      <c r="BJ94" s="42"/>
      <c r="BK94" s="42"/>
      <c r="BL94" s="42"/>
      <c r="BM94" s="42"/>
      <c r="BN94" s="42">
        <f t="shared" si="102"/>
        <v>0</v>
      </c>
      <c r="BO94" s="42"/>
      <c r="BP94" s="42"/>
      <c r="BQ94" s="42"/>
      <c r="BR94" s="42"/>
      <c r="BS94" s="42"/>
      <c r="BT94" s="42"/>
      <c r="BU94" s="42"/>
      <c r="BV94" s="42"/>
      <c r="BW94" s="42">
        <f t="shared" si="103"/>
        <v>0</v>
      </c>
      <c r="BX94" s="42"/>
      <c r="BY94" s="42">
        <f t="shared" si="181"/>
        <v>0</v>
      </c>
      <c r="BZ94" s="42"/>
    </row>
    <row r="95" spans="1:78" ht="63.75" outlineLevel="3" collapsed="1" thickBot="1" x14ac:dyDescent="0.25">
      <c r="A95" s="30" t="s">
        <v>183</v>
      </c>
      <c r="B95" s="31">
        <f t="shared" si="0"/>
        <v>15</v>
      </c>
      <c r="C95" s="32" t="s">
        <v>184</v>
      </c>
      <c r="D95" s="34">
        <v>24157500</v>
      </c>
      <c r="E95" s="34"/>
      <c r="F95" s="55"/>
      <c r="G95" s="34">
        <f t="shared" si="149"/>
        <v>24157500</v>
      </c>
      <c r="H95" s="33"/>
      <c r="I95" s="33"/>
      <c r="J95" s="35">
        <f>SUM(J96:J97)</f>
        <v>24785000</v>
      </c>
      <c r="K95" s="35">
        <f>SUM(K96:K97)</f>
        <v>0</v>
      </c>
      <c r="L95" s="35">
        <f>SUM(L96:L97)</f>
        <v>0</v>
      </c>
      <c r="M95" s="35">
        <f>SUM(M96:M97)</f>
        <v>0</v>
      </c>
      <c r="N95" s="35">
        <f>SUM(N96:N97)</f>
        <v>0</v>
      </c>
      <c r="O95" s="35">
        <f t="shared" si="136"/>
        <v>24785000</v>
      </c>
      <c r="P95" s="36">
        <f t="shared" si="150"/>
        <v>627500</v>
      </c>
      <c r="Q95" s="33"/>
      <c r="R95" s="35">
        <f>SUM(R96:R97)</f>
        <v>24785000</v>
      </c>
      <c r="S95" s="35">
        <f>SUM(S96:S97)</f>
        <v>0</v>
      </c>
      <c r="T95" s="35">
        <f>SUM(T96:T97)</f>
        <v>0</v>
      </c>
      <c r="U95" s="35">
        <f>SUM(U96:U97)</f>
        <v>0</v>
      </c>
      <c r="V95" s="35">
        <f>SUM(V96:V97)</f>
        <v>0</v>
      </c>
      <c r="W95" s="35">
        <f t="shared" si="143"/>
        <v>24785000</v>
      </c>
      <c r="X95" s="33"/>
      <c r="Y95" s="35">
        <v>20000000</v>
      </c>
      <c r="Z95" s="35">
        <f>SUM(Z96:Z97)</f>
        <v>0</v>
      </c>
      <c r="AA95" s="35">
        <f>SUM(AA96:AA97)</f>
        <v>0</v>
      </c>
      <c r="AB95" s="35">
        <f>SUM(AB96:AB97)</f>
        <v>0</v>
      </c>
      <c r="AC95" s="35">
        <f>SUM(AC96:AC97)</f>
        <v>0</v>
      </c>
      <c r="AD95" s="35">
        <f t="shared" si="98"/>
        <v>20000000</v>
      </c>
      <c r="AE95" s="35">
        <v>20000000</v>
      </c>
      <c r="AF95" s="35">
        <f t="shared" ref="AF95:AL95" si="199">SUM(AF96:AF97)</f>
        <v>0</v>
      </c>
      <c r="AG95" s="35">
        <f t="shared" si="199"/>
        <v>0</v>
      </c>
      <c r="AH95" s="35">
        <f t="shared" si="199"/>
        <v>0</v>
      </c>
      <c r="AI95" s="35">
        <f t="shared" si="199"/>
        <v>0</v>
      </c>
      <c r="AJ95" s="35">
        <f t="shared" si="199"/>
        <v>0</v>
      </c>
      <c r="AK95" s="35">
        <f t="shared" si="199"/>
        <v>0</v>
      </c>
      <c r="AL95" s="35">
        <f t="shared" si="199"/>
        <v>0</v>
      </c>
      <c r="AM95" s="35">
        <f t="shared" si="99"/>
        <v>20000000</v>
      </c>
      <c r="AN95" s="35">
        <v>20000000</v>
      </c>
      <c r="AO95" s="35">
        <f t="shared" ref="AO95:AU95" si="200">SUM(AO96:AO97)</f>
        <v>0</v>
      </c>
      <c r="AP95" s="35">
        <f t="shared" si="200"/>
        <v>0</v>
      </c>
      <c r="AQ95" s="35">
        <f t="shared" si="200"/>
        <v>0</v>
      </c>
      <c r="AR95" s="35">
        <f t="shared" si="200"/>
        <v>0</v>
      </c>
      <c r="AS95" s="35">
        <f t="shared" si="200"/>
        <v>0</v>
      </c>
      <c r="AT95" s="35">
        <f t="shared" si="200"/>
        <v>0</v>
      </c>
      <c r="AU95" s="35">
        <f t="shared" si="200"/>
        <v>0</v>
      </c>
      <c r="AV95" s="35">
        <f t="shared" si="100"/>
        <v>20000000</v>
      </c>
      <c r="AW95" s="35">
        <v>20000000</v>
      </c>
      <c r="AX95" s="35">
        <f t="shared" ref="AX95:BD95" si="201">SUM(AX96:AX97)</f>
        <v>0</v>
      </c>
      <c r="AY95" s="35">
        <f t="shared" si="201"/>
        <v>0</v>
      </c>
      <c r="AZ95" s="35">
        <f t="shared" si="201"/>
        <v>0</v>
      </c>
      <c r="BA95" s="35">
        <f t="shared" si="201"/>
        <v>0</v>
      </c>
      <c r="BB95" s="35">
        <f t="shared" si="201"/>
        <v>0</v>
      </c>
      <c r="BC95" s="35">
        <f t="shared" si="201"/>
        <v>0</v>
      </c>
      <c r="BD95" s="35">
        <f t="shared" si="201"/>
        <v>0</v>
      </c>
      <c r="BE95" s="35">
        <f t="shared" si="101"/>
        <v>20000000</v>
      </c>
      <c r="BF95" s="35">
        <v>20000000</v>
      </c>
      <c r="BG95" s="35">
        <f t="shared" ref="BG95:BM95" si="202">SUM(BG96:BG97)</f>
        <v>0</v>
      </c>
      <c r="BH95" s="35">
        <f t="shared" si="202"/>
        <v>0</v>
      </c>
      <c r="BI95" s="35">
        <f t="shared" si="202"/>
        <v>0</v>
      </c>
      <c r="BJ95" s="35">
        <f t="shared" si="202"/>
        <v>0</v>
      </c>
      <c r="BK95" s="35">
        <f t="shared" si="202"/>
        <v>0</v>
      </c>
      <c r="BL95" s="35">
        <f t="shared" si="202"/>
        <v>0</v>
      </c>
      <c r="BM95" s="35">
        <f t="shared" si="202"/>
        <v>0</v>
      </c>
      <c r="BN95" s="35">
        <f t="shared" si="102"/>
        <v>20000000</v>
      </c>
      <c r="BO95" s="35">
        <v>20000000</v>
      </c>
      <c r="BP95" s="35">
        <f t="shared" ref="BP95:BV95" si="203">SUM(BP96:BP97)</f>
        <v>0</v>
      </c>
      <c r="BQ95" s="35">
        <f t="shared" si="203"/>
        <v>0</v>
      </c>
      <c r="BR95" s="35">
        <f t="shared" si="203"/>
        <v>0</v>
      </c>
      <c r="BS95" s="35">
        <f t="shared" si="203"/>
        <v>0</v>
      </c>
      <c r="BT95" s="35">
        <f t="shared" si="203"/>
        <v>0</v>
      </c>
      <c r="BU95" s="35">
        <f t="shared" si="203"/>
        <v>0</v>
      </c>
      <c r="BV95" s="35">
        <f t="shared" si="203"/>
        <v>0</v>
      </c>
      <c r="BW95" s="35">
        <f t="shared" si="103"/>
        <v>20000000</v>
      </c>
      <c r="BX95" s="35">
        <f>BW95</f>
        <v>20000000</v>
      </c>
      <c r="BY95" s="35">
        <f t="shared" si="181"/>
        <v>0</v>
      </c>
      <c r="BZ95" s="35"/>
    </row>
    <row r="96" spans="1:78" ht="15.75" hidden="1" outlineLevel="4" thickBot="1" x14ac:dyDescent="0.25">
      <c r="A96" s="37"/>
      <c r="B96" s="38">
        <f t="shared" si="0"/>
        <v>0</v>
      </c>
      <c r="C96" s="39"/>
      <c r="D96" s="41"/>
      <c r="E96" s="41"/>
      <c r="F96" s="41"/>
      <c r="G96" s="41">
        <f t="shared" si="149"/>
        <v>0</v>
      </c>
      <c r="H96" s="40" t="s">
        <v>185</v>
      </c>
      <c r="I96" s="40">
        <v>105</v>
      </c>
      <c r="J96" s="42">
        <v>24785000</v>
      </c>
      <c r="K96" s="42"/>
      <c r="L96" s="42"/>
      <c r="M96" s="42"/>
      <c r="N96" s="42"/>
      <c r="O96" s="42">
        <f t="shared" si="136"/>
        <v>24785000</v>
      </c>
      <c r="P96" s="43">
        <f t="shared" si="150"/>
        <v>24785000</v>
      </c>
      <c r="Q96" s="40">
        <v>105</v>
      </c>
      <c r="R96" s="42">
        <v>24785000</v>
      </c>
      <c r="S96" s="42"/>
      <c r="T96" s="42"/>
      <c r="U96" s="42"/>
      <c r="V96" s="42"/>
      <c r="W96" s="42">
        <f t="shared" si="143"/>
        <v>24785000</v>
      </c>
      <c r="X96" s="40">
        <v>105</v>
      </c>
      <c r="Y96" s="42">
        <v>24785000</v>
      </c>
      <c r="Z96" s="42"/>
      <c r="AA96" s="42"/>
      <c r="AB96" s="42"/>
      <c r="AC96" s="42"/>
      <c r="AD96" s="42">
        <f t="shared" si="98"/>
        <v>24785000</v>
      </c>
      <c r="AE96" s="42">
        <v>24785000</v>
      </c>
      <c r="AF96" s="42"/>
      <c r="AG96" s="42"/>
      <c r="AH96" s="42"/>
      <c r="AI96" s="42"/>
      <c r="AJ96" s="42"/>
      <c r="AK96" s="42"/>
      <c r="AL96" s="42"/>
      <c r="AM96" s="42">
        <f t="shared" si="99"/>
        <v>24785000</v>
      </c>
      <c r="AN96" s="42">
        <v>24785000</v>
      </c>
      <c r="AO96" s="42"/>
      <c r="AP96" s="42"/>
      <c r="AQ96" s="42"/>
      <c r="AR96" s="42"/>
      <c r="AS96" s="42"/>
      <c r="AT96" s="42"/>
      <c r="AU96" s="42"/>
      <c r="AV96" s="42">
        <f t="shared" si="100"/>
        <v>24785000</v>
      </c>
      <c r="AW96" s="42">
        <v>24785000</v>
      </c>
      <c r="AX96" s="42"/>
      <c r="AY96" s="42"/>
      <c r="AZ96" s="42"/>
      <c r="BA96" s="42"/>
      <c r="BB96" s="42"/>
      <c r="BC96" s="42"/>
      <c r="BD96" s="42"/>
      <c r="BE96" s="42">
        <f t="shared" si="101"/>
        <v>24785000</v>
      </c>
      <c r="BF96" s="42">
        <v>24785000</v>
      </c>
      <c r="BG96" s="42"/>
      <c r="BH96" s="42"/>
      <c r="BI96" s="42"/>
      <c r="BJ96" s="42"/>
      <c r="BK96" s="42"/>
      <c r="BL96" s="42"/>
      <c r="BM96" s="42"/>
      <c r="BN96" s="42">
        <f t="shared" si="102"/>
        <v>24785000</v>
      </c>
      <c r="BO96" s="42">
        <v>24785000</v>
      </c>
      <c r="BP96" s="42"/>
      <c r="BQ96" s="42"/>
      <c r="BR96" s="42"/>
      <c r="BS96" s="42"/>
      <c r="BT96" s="42"/>
      <c r="BU96" s="42"/>
      <c r="BV96" s="42"/>
      <c r="BW96" s="42">
        <f t="shared" si="103"/>
        <v>24785000</v>
      </c>
      <c r="BX96" s="42"/>
      <c r="BY96" s="42">
        <f t="shared" si="181"/>
        <v>-24785000</v>
      </c>
      <c r="BZ96" s="42"/>
    </row>
    <row r="97" spans="1:78" s="45" customFormat="1" ht="15.75" hidden="1" outlineLevel="4" thickBot="1" x14ac:dyDescent="0.25">
      <c r="A97" s="37"/>
      <c r="B97" s="38">
        <f t="shared" si="0"/>
        <v>0</v>
      </c>
      <c r="C97" s="39"/>
      <c r="D97" s="41"/>
      <c r="E97" s="41"/>
      <c r="F97" s="41"/>
      <c r="G97" s="41">
        <f t="shared" si="149"/>
        <v>0</v>
      </c>
      <c r="H97" s="40"/>
      <c r="I97" s="40">
        <v>0</v>
      </c>
      <c r="J97" s="42">
        <v>0</v>
      </c>
      <c r="K97" s="42"/>
      <c r="L97" s="42"/>
      <c r="M97" s="42"/>
      <c r="N97" s="42"/>
      <c r="O97" s="42">
        <f t="shared" si="136"/>
        <v>0</v>
      </c>
      <c r="P97" s="43">
        <f t="shared" si="150"/>
        <v>0</v>
      </c>
      <c r="Q97" s="40">
        <v>0</v>
      </c>
      <c r="R97" s="42">
        <v>0</v>
      </c>
      <c r="S97" s="42"/>
      <c r="T97" s="42"/>
      <c r="U97" s="42"/>
      <c r="V97" s="42"/>
      <c r="W97" s="42">
        <f t="shared" si="143"/>
        <v>0</v>
      </c>
      <c r="X97" s="40">
        <v>0</v>
      </c>
      <c r="Y97" s="42">
        <v>0</v>
      </c>
      <c r="Z97" s="42"/>
      <c r="AA97" s="42"/>
      <c r="AB97" s="42"/>
      <c r="AC97" s="42"/>
      <c r="AD97" s="42">
        <f t="shared" si="98"/>
        <v>0</v>
      </c>
      <c r="AE97" s="42">
        <v>0</v>
      </c>
      <c r="AF97" s="42"/>
      <c r="AG97" s="42"/>
      <c r="AH97" s="42"/>
      <c r="AI97" s="42"/>
      <c r="AJ97" s="42"/>
      <c r="AK97" s="42"/>
      <c r="AL97" s="42"/>
      <c r="AM97" s="42">
        <f t="shared" si="99"/>
        <v>0</v>
      </c>
      <c r="AN97" s="42">
        <v>0</v>
      </c>
      <c r="AO97" s="42"/>
      <c r="AP97" s="42"/>
      <c r="AQ97" s="42"/>
      <c r="AR97" s="42"/>
      <c r="AS97" s="42"/>
      <c r="AT97" s="42"/>
      <c r="AU97" s="42"/>
      <c r="AV97" s="42">
        <f t="shared" si="100"/>
        <v>0</v>
      </c>
      <c r="AW97" s="42">
        <v>0</v>
      </c>
      <c r="AX97" s="42"/>
      <c r="AY97" s="42"/>
      <c r="AZ97" s="42"/>
      <c r="BA97" s="42"/>
      <c r="BB97" s="42"/>
      <c r="BC97" s="42"/>
      <c r="BD97" s="42"/>
      <c r="BE97" s="42">
        <f t="shared" si="101"/>
        <v>0</v>
      </c>
      <c r="BF97" s="42">
        <v>0</v>
      </c>
      <c r="BG97" s="42"/>
      <c r="BH97" s="42"/>
      <c r="BI97" s="42"/>
      <c r="BJ97" s="42"/>
      <c r="BK97" s="42"/>
      <c r="BL97" s="42"/>
      <c r="BM97" s="42"/>
      <c r="BN97" s="42">
        <f t="shared" si="102"/>
        <v>0</v>
      </c>
      <c r="BO97" s="42">
        <v>0</v>
      </c>
      <c r="BP97" s="42"/>
      <c r="BQ97" s="42"/>
      <c r="BR97" s="42"/>
      <c r="BS97" s="42"/>
      <c r="BT97" s="42"/>
      <c r="BU97" s="42"/>
      <c r="BV97" s="42"/>
      <c r="BW97" s="42">
        <f t="shared" si="103"/>
        <v>0</v>
      </c>
      <c r="BX97" s="42"/>
      <c r="BY97" s="42">
        <f t="shared" si="181"/>
        <v>0</v>
      </c>
      <c r="BZ97" s="42"/>
    </row>
    <row r="98" spans="1:78" ht="32.25" outlineLevel="3" collapsed="1" thickBot="1" x14ac:dyDescent="0.25">
      <c r="A98" s="30" t="s">
        <v>186</v>
      </c>
      <c r="B98" s="31">
        <f t="shared" si="0"/>
        <v>15</v>
      </c>
      <c r="C98" s="32" t="s">
        <v>187</v>
      </c>
      <c r="D98" s="34">
        <v>311831000</v>
      </c>
      <c r="E98" s="34">
        <v>200000000</v>
      </c>
      <c r="F98" s="57" t="s">
        <v>188</v>
      </c>
      <c r="G98" s="34">
        <f t="shared" si="149"/>
        <v>111831000</v>
      </c>
      <c r="H98" s="33"/>
      <c r="I98" s="33"/>
      <c r="J98" s="35">
        <f>SUM(J99:J102)</f>
        <v>341500000</v>
      </c>
      <c r="K98" s="35">
        <f>SUM(K99:K102)</f>
        <v>0</v>
      </c>
      <c r="L98" s="35">
        <f>SUM(L99:L102)</f>
        <v>0</v>
      </c>
      <c r="M98" s="35">
        <f>SUM(M99:M102)</f>
        <v>0</v>
      </c>
      <c r="N98" s="35">
        <f>SUM(N99:N102)</f>
        <v>0</v>
      </c>
      <c r="O98" s="35">
        <f t="shared" si="136"/>
        <v>341500000</v>
      </c>
      <c r="P98" s="36">
        <f t="shared" si="150"/>
        <v>29669000</v>
      </c>
      <c r="Q98" s="33"/>
      <c r="R98" s="35">
        <f t="shared" ref="R98:W98" si="204">SUM(R99:R102)</f>
        <v>100000000</v>
      </c>
      <c r="S98" s="35">
        <f t="shared" si="204"/>
        <v>0</v>
      </c>
      <c r="T98" s="35">
        <f t="shared" si="204"/>
        <v>0</v>
      </c>
      <c r="U98" s="35">
        <f t="shared" si="204"/>
        <v>0</v>
      </c>
      <c r="V98" s="35">
        <f t="shared" si="204"/>
        <v>0</v>
      </c>
      <c r="W98" s="35">
        <f t="shared" si="204"/>
        <v>100000000</v>
      </c>
      <c r="X98" s="33"/>
      <c r="Y98" s="35">
        <v>66405000</v>
      </c>
      <c r="Z98" s="35">
        <f>SUM(Z99:Z102)</f>
        <v>0</v>
      </c>
      <c r="AA98" s="35">
        <f>SUM(AA99:AA102)</f>
        <v>0</v>
      </c>
      <c r="AB98" s="35">
        <f>SUM(AB99:AB102)</f>
        <v>0</v>
      </c>
      <c r="AC98" s="35">
        <f>SUM(AC99:AC102)</f>
        <v>0</v>
      </c>
      <c r="AD98" s="35">
        <f t="shared" si="98"/>
        <v>66405000</v>
      </c>
      <c r="AE98" s="35">
        <v>66405000</v>
      </c>
      <c r="AF98" s="35">
        <f t="shared" ref="AF98:AL98" si="205">SUM(AF99:AF102)</f>
        <v>0</v>
      </c>
      <c r="AG98" s="35">
        <f t="shared" si="205"/>
        <v>0</v>
      </c>
      <c r="AH98" s="35">
        <f t="shared" si="205"/>
        <v>0</v>
      </c>
      <c r="AI98" s="35">
        <f t="shared" si="205"/>
        <v>0</v>
      </c>
      <c r="AJ98" s="35">
        <f t="shared" si="205"/>
        <v>0</v>
      </c>
      <c r="AK98" s="35">
        <f t="shared" si="205"/>
        <v>0</v>
      </c>
      <c r="AL98" s="35">
        <f t="shared" si="205"/>
        <v>0</v>
      </c>
      <c r="AM98" s="35">
        <f t="shared" si="99"/>
        <v>66405000</v>
      </c>
      <c r="AN98" s="35">
        <v>66405000</v>
      </c>
      <c r="AO98" s="35">
        <f t="shared" ref="AO98:AU98" si="206">SUM(AO99:AO102)</f>
        <v>0</v>
      </c>
      <c r="AP98" s="35">
        <f t="shared" si="206"/>
        <v>0</v>
      </c>
      <c r="AQ98" s="35">
        <f t="shared" si="206"/>
        <v>0</v>
      </c>
      <c r="AR98" s="35">
        <f t="shared" si="206"/>
        <v>0</v>
      </c>
      <c r="AS98" s="35">
        <f t="shared" si="206"/>
        <v>0</v>
      </c>
      <c r="AT98" s="35">
        <f t="shared" si="206"/>
        <v>0</v>
      </c>
      <c r="AU98" s="35">
        <f t="shared" si="206"/>
        <v>0</v>
      </c>
      <c r="AV98" s="35">
        <f t="shared" si="100"/>
        <v>66405000</v>
      </c>
      <c r="AW98" s="35">
        <v>66405000</v>
      </c>
      <c r="AX98" s="35">
        <f t="shared" ref="AX98:BD98" si="207">SUM(AX99:AX102)</f>
        <v>0</v>
      </c>
      <c r="AY98" s="35">
        <f t="shared" si="207"/>
        <v>0</v>
      </c>
      <c r="AZ98" s="35">
        <f t="shared" si="207"/>
        <v>0</v>
      </c>
      <c r="BA98" s="35">
        <f t="shared" si="207"/>
        <v>0</v>
      </c>
      <c r="BB98" s="35">
        <f t="shared" si="207"/>
        <v>0</v>
      </c>
      <c r="BC98" s="35">
        <f t="shared" si="207"/>
        <v>0</v>
      </c>
      <c r="BD98" s="35">
        <f t="shared" si="207"/>
        <v>0</v>
      </c>
      <c r="BE98" s="35">
        <f t="shared" si="101"/>
        <v>66405000</v>
      </c>
      <c r="BF98" s="35">
        <v>66405000</v>
      </c>
      <c r="BG98" s="35">
        <f t="shared" ref="BG98:BM98" si="208">SUM(BG99:BG102)</f>
        <v>0</v>
      </c>
      <c r="BH98" s="35">
        <f t="shared" si="208"/>
        <v>0</v>
      </c>
      <c r="BI98" s="35">
        <f t="shared" si="208"/>
        <v>0</v>
      </c>
      <c r="BJ98" s="35">
        <f t="shared" si="208"/>
        <v>0</v>
      </c>
      <c r="BK98" s="35">
        <f t="shared" si="208"/>
        <v>0</v>
      </c>
      <c r="BL98" s="35">
        <f t="shared" si="208"/>
        <v>0</v>
      </c>
      <c r="BM98" s="35">
        <f t="shared" si="208"/>
        <v>0</v>
      </c>
      <c r="BN98" s="35">
        <f t="shared" si="102"/>
        <v>66405000</v>
      </c>
      <c r="BO98" s="35">
        <v>66405000</v>
      </c>
      <c r="BP98" s="35">
        <f t="shared" ref="BP98:BV98" si="209">SUM(BP99:BP102)</f>
        <v>0</v>
      </c>
      <c r="BQ98" s="35">
        <f t="shared" si="209"/>
        <v>0</v>
      </c>
      <c r="BR98" s="35">
        <f t="shared" si="209"/>
        <v>0</v>
      </c>
      <c r="BS98" s="35">
        <f t="shared" si="209"/>
        <v>0</v>
      </c>
      <c r="BT98" s="35">
        <f t="shared" si="209"/>
        <v>0</v>
      </c>
      <c r="BU98" s="35">
        <f t="shared" si="209"/>
        <v>0</v>
      </c>
      <c r="BV98" s="35">
        <f t="shared" si="209"/>
        <v>0</v>
      </c>
      <c r="BW98" s="35">
        <f t="shared" si="103"/>
        <v>66405000</v>
      </c>
      <c r="BX98" s="35">
        <f>BW98</f>
        <v>66405000</v>
      </c>
      <c r="BY98" s="35">
        <f t="shared" si="181"/>
        <v>0</v>
      </c>
      <c r="BZ98" s="35"/>
    </row>
    <row r="99" spans="1:78" ht="15.75" hidden="1" outlineLevel="4" thickBot="1" x14ac:dyDescent="0.25">
      <c r="A99" s="37"/>
      <c r="B99" s="38">
        <f t="shared" si="0"/>
        <v>0</v>
      </c>
      <c r="C99" s="39"/>
      <c r="D99" s="41"/>
      <c r="E99" s="41"/>
      <c r="F99" s="41"/>
      <c r="G99" s="41">
        <f t="shared" si="149"/>
        <v>0</v>
      </c>
      <c r="H99" s="40" t="s">
        <v>27</v>
      </c>
      <c r="I99" s="40">
        <v>1</v>
      </c>
      <c r="J99" s="42">
        <v>200000000</v>
      </c>
      <c r="K99" s="42"/>
      <c r="L99" s="42"/>
      <c r="M99" s="42"/>
      <c r="N99" s="42"/>
      <c r="O99" s="44">
        <f t="shared" si="136"/>
        <v>200000000</v>
      </c>
      <c r="P99" s="43">
        <f t="shared" si="150"/>
        <v>200000000</v>
      </c>
      <c r="Q99" s="40">
        <v>0</v>
      </c>
      <c r="R99" s="42">
        <v>0</v>
      </c>
      <c r="S99" s="42"/>
      <c r="T99" s="42"/>
      <c r="U99" s="42"/>
      <c r="V99" s="42"/>
      <c r="W99" s="44">
        <f>SUM(R99:V99)</f>
        <v>0</v>
      </c>
      <c r="X99" s="40">
        <v>0</v>
      </c>
      <c r="Y99" s="42">
        <v>0</v>
      </c>
      <c r="Z99" s="42"/>
      <c r="AA99" s="42"/>
      <c r="AB99" s="42"/>
      <c r="AC99" s="42"/>
      <c r="AD99" s="44">
        <f t="shared" si="98"/>
        <v>0</v>
      </c>
      <c r="AE99" s="42">
        <v>0</v>
      </c>
      <c r="AF99" s="42"/>
      <c r="AG99" s="42"/>
      <c r="AH99" s="42"/>
      <c r="AI99" s="42"/>
      <c r="AJ99" s="42"/>
      <c r="AK99" s="42"/>
      <c r="AL99" s="42"/>
      <c r="AM99" s="44">
        <f t="shared" si="99"/>
        <v>0</v>
      </c>
      <c r="AN99" s="42">
        <v>0</v>
      </c>
      <c r="AO99" s="42"/>
      <c r="AP99" s="42"/>
      <c r="AQ99" s="42"/>
      <c r="AR99" s="42"/>
      <c r="AS99" s="42"/>
      <c r="AT99" s="42"/>
      <c r="AU99" s="42"/>
      <c r="AV99" s="44">
        <f t="shared" si="100"/>
        <v>0</v>
      </c>
      <c r="AW99" s="42">
        <v>0</v>
      </c>
      <c r="AX99" s="42"/>
      <c r="AY99" s="42"/>
      <c r="AZ99" s="42"/>
      <c r="BA99" s="42"/>
      <c r="BB99" s="42"/>
      <c r="BC99" s="42"/>
      <c r="BD99" s="42"/>
      <c r="BE99" s="44">
        <f t="shared" si="101"/>
        <v>0</v>
      </c>
      <c r="BF99" s="42">
        <v>0</v>
      </c>
      <c r="BG99" s="42"/>
      <c r="BH99" s="42"/>
      <c r="BI99" s="42"/>
      <c r="BJ99" s="42"/>
      <c r="BK99" s="42"/>
      <c r="BL99" s="42"/>
      <c r="BM99" s="42"/>
      <c r="BN99" s="44">
        <f t="shared" si="102"/>
        <v>0</v>
      </c>
      <c r="BO99" s="42">
        <v>0</v>
      </c>
      <c r="BP99" s="42"/>
      <c r="BQ99" s="42"/>
      <c r="BR99" s="42"/>
      <c r="BS99" s="42"/>
      <c r="BT99" s="42"/>
      <c r="BU99" s="42"/>
      <c r="BV99" s="42"/>
      <c r="BW99" s="44">
        <f t="shared" si="103"/>
        <v>0</v>
      </c>
      <c r="BX99" s="42"/>
      <c r="BY99" s="42">
        <f t="shared" si="181"/>
        <v>0</v>
      </c>
      <c r="BZ99" s="42"/>
    </row>
    <row r="100" spans="1:78" ht="15.75" hidden="1" outlineLevel="4" thickBot="1" x14ac:dyDescent="0.25">
      <c r="A100" s="37"/>
      <c r="B100" s="38">
        <f t="shared" si="0"/>
        <v>0</v>
      </c>
      <c r="C100" s="39"/>
      <c r="D100" s="41"/>
      <c r="E100" s="41"/>
      <c r="F100" s="41"/>
      <c r="G100" s="41">
        <f t="shared" si="149"/>
        <v>0</v>
      </c>
      <c r="H100" s="40" t="s">
        <v>28</v>
      </c>
      <c r="I100" s="40">
        <v>100</v>
      </c>
      <c r="J100" s="42">
        <v>50000000</v>
      </c>
      <c r="K100" s="42"/>
      <c r="L100" s="42"/>
      <c r="M100" s="42"/>
      <c r="N100" s="42"/>
      <c r="O100" s="44">
        <f t="shared" si="136"/>
        <v>50000000</v>
      </c>
      <c r="P100" s="43">
        <f t="shared" si="150"/>
        <v>50000000</v>
      </c>
      <c r="Q100" s="40">
        <v>100</v>
      </c>
      <c r="R100" s="42">
        <v>50000000</v>
      </c>
      <c r="S100" s="42"/>
      <c r="T100" s="42"/>
      <c r="U100" s="42"/>
      <c r="V100" s="42"/>
      <c r="W100" s="44">
        <f>SUM(R100:V100)</f>
        <v>50000000</v>
      </c>
      <c r="X100" s="40">
        <v>100</v>
      </c>
      <c r="Y100" s="42">
        <v>0</v>
      </c>
      <c r="Z100" s="42"/>
      <c r="AA100" s="42"/>
      <c r="AB100" s="42"/>
      <c r="AC100" s="42"/>
      <c r="AD100" s="44">
        <f t="shared" si="98"/>
        <v>0</v>
      </c>
      <c r="AE100" s="42">
        <v>0</v>
      </c>
      <c r="AF100" s="42"/>
      <c r="AG100" s="42"/>
      <c r="AH100" s="42"/>
      <c r="AI100" s="42"/>
      <c r="AJ100" s="42"/>
      <c r="AK100" s="42"/>
      <c r="AL100" s="42"/>
      <c r="AM100" s="44">
        <f t="shared" si="99"/>
        <v>0</v>
      </c>
      <c r="AN100" s="42">
        <v>0</v>
      </c>
      <c r="AO100" s="42"/>
      <c r="AP100" s="42"/>
      <c r="AQ100" s="42"/>
      <c r="AR100" s="42"/>
      <c r="AS100" s="42"/>
      <c r="AT100" s="42"/>
      <c r="AU100" s="42"/>
      <c r="AV100" s="44">
        <f t="shared" si="100"/>
        <v>0</v>
      </c>
      <c r="AW100" s="42">
        <v>0</v>
      </c>
      <c r="AX100" s="42"/>
      <c r="AY100" s="42"/>
      <c r="AZ100" s="42"/>
      <c r="BA100" s="42"/>
      <c r="BB100" s="42"/>
      <c r="BC100" s="42"/>
      <c r="BD100" s="42"/>
      <c r="BE100" s="44">
        <f t="shared" si="101"/>
        <v>0</v>
      </c>
      <c r="BF100" s="42">
        <v>0</v>
      </c>
      <c r="BG100" s="42"/>
      <c r="BH100" s="42"/>
      <c r="BI100" s="42"/>
      <c r="BJ100" s="42"/>
      <c r="BK100" s="42"/>
      <c r="BL100" s="42"/>
      <c r="BM100" s="42"/>
      <c r="BN100" s="44">
        <f t="shared" si="102"/>
        <v>0</v>
      </c>
      <c r="BO100" s="42">
        <v>0</v>
      </c>
      <c r="BP100" s="42"/>
      <c r="BQ100" s="42"/>
      <c r="BR100" s="42"/>
      <c r="BS100" s="42"/>
      <c r="BT100" s="42"/>
      <c r="BU100" s="42"/>
      <c r="BV100" s="42"/>
      <c r="BW100" s="44">
        <f t="shared" si="103"/>
        <v>0</v>
      </c>
      <c r="BX100" s="42"/>
      <c r="BY100" s="42">
        <f t="shared" si="181"/>
        <v>0</v>
      </c>
      <c r="BZ100" s="42"/>
    </row>
    <row r="101" spans="1:78" ht="15.75" hidden="1" outlineLevel="4" thickBot="1" x14ac:dyDescent="0.25">
      <c r="A101" s="37"/>
      <c r="B101" s="38"/>
      <c r="C101" s="39"/>
      <c r="D101" s="41"/>
      <c r="E101" s="41"/>
      <c r="F101" s="41"/>
      <c r="G101" s="41">
        <f t="shared" si="149"/>
        <v>0</v>
      </c>
      <c r="H101" s="40" t="s">
        <v>54</v>
      </c>
      <c r="I101" s="40">
        <v>6</v>
      </c>
      <c r="J101" s="42">
        <v>50000000</v>
      </c>
      <c r="K101" s="42"/>
      <c r="L101" s="42"/>
      <c r="M101" s="42"/>
      <c r="N101" s="42"/>
      <c r="O101" s="44">
        <f t="shared" si="136"/>
        <v>50000000</v>
      </c>
      <c r="P101" s="43">
        <f t="shared" si="150"/>
        <v>50000000</v>
      </c>
      <c r="Q101" s="40">
        <v>8</v>
      </c>
      <c r="R101" s="42">
        <v>50000000</v>
      </c>
      <c r="S101" s="42"/>
      <c r="T101" s="42"/>
      <c r="U101" s="42"/>
      <c r="V101" s="42"/>
      <c r="W101" s="44">
        <f>SUM(R101:V101)</f>
        <v>50000000</v>
      </c>
      <c r="X101" s="40">
        <v>8</v>
      </c>
      <c r="Y101" s="42">
        <v>0</v>
      </c>
      <c r="Z101" s="42"/>
      <c r="AA101" s="42"/>
      <c r="AB101" s="42"/>
      <c r="AC101" s="42"/>
      <c r="AD101" s="44">
        <f t="shared" si="98"/>
        <v>0</v>
      </c>
      <c r="AE101" s="42">
        <v>0</v>
      </c>
      <c r="AF101" s="42"/>
      <c r="AG101" s="42"/>
      <c r="AH101" s="42"/>
      <c r="AI101" s="42"/>
      <c r="AJ101" s="42"/>
      <c r="AK101" s="42"/>
      <c r="AL101" s="42"/>
      <c r="AM101" s="44">
        <f t="shared" si="99"/>
        <v>0</v>
      </c>
      <c r="AN101" s="42">
        <v>0</v>
      </c>
      <c r="AO101" s="42"/>
      <c r="AP101" s="42"/>
      <c r="AQ101" s="42"/>
      <c r="AR101" s="42"/>
      <c r="AS101" s="42"/>
      <c r="AT101" s="42"/>
      <c r="AU101" s="42"/>
      <c r="AV101" s="44">
        <f t="shared" si="100"/>
        <v>0</v>
      </c>
      <c r="AW101" s="42">
        <v>0</v>
      </c>
      <c r="AX101" s="42"/>
      <c r="AY101" s="42"/>
      <c r="AZ101" s="42"/>
      <c r="BA101" s="42"/>
      <c r="BB101" s="42"/>
      <c r="BC101" s="42"/>
      <c r="BD101" s="42"/>
      <c r="BE101" s="44">
        <f t="shared" si="101"/>
        <v>0</v>
      </c>
      <c r="BF101" s="42">
        <v>0</v>
      </c>
      <c r="BG101" s="42"/>
      <c r="BH101" s="42"/>
      <c r="BI101" s="42"/>
      <c r="BJ101" s="42"/>
      <c r="BK101" s="42"/>
      <c r="BL101" s="42"/>
      <c r="BM101" s="42"/>
      <c r="BN101" s="44">
        <f t="shared" si="102"/>
        <v>0</v>
      </c>
      <c r="BO101" s="42">
        <v>0</v>
      </c>
      <c r="BP101" s="42"/>
      <c r="BQ101" s="42"/>
      <c r="BR101" s="42"/>
      <c r="BS101" s="42"/>
      <c r="BT101" s="42"/>
      <c r="BU101" s="42"/>
      <c r="BV101" s="42"/>
      <c r="BW101" s="44">
        <f t="shared" si="103"/>
        <v>0</v>
      </c>
      <c r="BX101" s="42"/>
      <c r="BY101" s="42">
        <f t="shared" si="181"/>
        <v>0</v>
      </c>
      <c r="BZ101" s="42"/>
    </row>
    <row r="102" spans="1:78" ht="15.75" hidden="1" outlineLevel="4" thickBot="1" x14ac:dyDescent="0.25">
      <c r="A102" s="37"/>
      <c r="B102" s="38">
        <f t="shared" si="0"/>
        <v>0</v>
      </c>
      <c r="C102" s="39"/>
      <c r="D102" s="41"/>
      <c r="E102" s="41"/>
      <c r="F102" s="41"/>
      <c r="G102" s="41">
        <f t="shared" si="149"/>
        <v>0</v>
      </c>
      <c r="H102" s="40" t="s">
        <v>54</v>
      </c>
      <c r="I102" s="40">
        <v>6</v>
      </c>
      <c r="J102" s="42">
        <v>41500000</v>
      </c>
      <c r="K102" s="42"/>
      <c r="L102" s="42"/>
      <c r="M102" s="42"/>
      <c r="N102" s="42"/>
      <c r="O102" s="44">
        <f t="shared" si="136"/>
        <v>41500000</v>
      </c>
      <c r="P102" s="43">
        <f t="shared" si="150"/>
        <v>41500000</v>
      </c>
      <c r="Q102" s="40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4">
        <f>SUM(R102:V102)</f>
        <v>0</v>
      </c>
      <c r="X102" s="40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4">
        <f t="shared" si="98"/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4">
        <f t="shared" si="99"/>
        <v>0</v>
      </c>
      <c r="AN102" s="42">
        <v>0</v>
      </c>
      <c r="AO102" s="42">
        <v>0</v>
      </c>
      <c r="AP102" s="42">
        <v>0</v>
      </c>
      <c r="AQ102" s="42">
        <v>0</v>
      </c>
      <c r="AR102" s="42">
        <v>0</v>
      </c>
      <c r="AS102" s="42">
        <v>0</v>
      </c>
      <c r="AT102" s="42">
        <v>0</v>
      </c>
      <c r="AU102" s="42">
        <v>0</v>
      </c>
      <c r="AV102" s="44">
        <f t="shared" si="100"/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42">
        <v>0</v>
      </c>
      <c r="BE102" s="44">
        <f t="shared" si="101"/>
        <v>0</v>
      </c>
      <c r="BF102" s="42">
        <v>0</v>
      </c>
      <c r="BG102" s="42">
        <v>0</v>
      </c>
      <c r="BH102" s="42">
        <v>0</v>
      </c>
      <c r="BI102" s="42">
        <v>0</v>
      </c>
      <c r="BJ102" s="42">
        <v>0</v>
      </c>
      <c r="BK102" s="42">
        <v>0</v>
      </c>
      <c r="BL102" s="42">
        <v>0</v>
      </c>
      <c r="BM102" s="42">
        <v>0</v>
      </c>
      <c r="BN102" s="44">
        <f t="shared" si="102"/>
        <v>0</v>
      </c>
      <c r="BO102" s="42">
        <v>0</v>
      </c>
      <c r="BP102" s="42">
        <v>0</v>
      </c>
      <c r="BQ102" s="42">
        <v>0</v>
      </c>
      <c r="BR102" s="42">
        <v>0</v>
      </c>
      <c r="BS102" s="42">
        <v>0</v>
      </c>
      <c r="BT102" s="42">
        <v>0</v>
      </c>
      <c r="BU102" s="42">
        <v>0</v>
      </c>
      <c r="BV102" s="42">
        <v>0</v>
      </c>
      <c r="BW102" s="44">
        <f t="shared" si="103"/>
        <v>0</v>
      </c>
      <c r="BX102" s="42">
        <v>0</v>
      </c>
      <c r="BY102" s="42">
        <f t="shared" si="181"/>
        <v>0</v>
      </c>
      <c r="BZ102" s="42"/>
    </row>
    <row r="103" spans="1:78" ht="48" outlineLevel="3" collapsed="1" thickBot="1" x14ac:dyDescent="0.25">
      <c r="A103" s="30" t="s">
        <v>189</v>
      </c>
      <c r="B103" s="31">
        <f t="shared" si="0"/>
        <v>15</v>
      </c>
      <c r="C103" s="32" t="s">
        <v>190</v>
      </c>
      <c r="D103" s="34"/>
      <c r="E103" s="34"/>
      <c r="F103" s="55"/>
      <c r="G103" s="34">
        <f t="shared" si="149"/>
        <v>0</v>
      </c>
      <c r="H103" s="33"/>
      <c r="I103" s="33"/>
      <c r="J103" s="35">
        <f>SUM(J104:J105)</f>
        <v>0</v>
      </c>
      <c r="K103" s="35">
        <f>SUM(K104:K105)</f>
        <v>0</v>
      </c>
      <c r="L103" s="35">
        <f>SUM(L104:L105)</f>
        <v>0</v>
      </c>
      <c r="M103" s="35">
        <f>SUM(M104:M105)</f>
        <v>0</v>
      </c>
      <c r="N103" s="35">
        <f>SUM(N104:N105)</f>
        <v>0</v>
      </c>
      <c r="O103" s="35">
        <f t="shared" si="136"/>
        <v>0</v>
      </c>
      <c r="P103" s="36">
        <f t="shared" si="150"/>
        <v>0</v>
      </c>
      <c r="Q103" s="33"/>
      <c r="R103" s="35">
        <f>SUM(R104:R105)</f>
        <v>15000000</v>
      </c>
      <c r="S103" s="35">
        <f>SUM(S104:S105)</f>
        <v>0</v>
      </c>
      <c r="T103" s="35">
        <f>SUM(T104:T105)</f>
        <v>0</v>
      </c>
      <c r="U103" s="35">
        <f>SUM(U104:U105)</f>
        <v>0</v>
      </c>
      <c r="V103" s="35">
        <f>SUM(V104:V105)</f>
        <v>0</v>
      </c>
      <c r="W103" s="35">
        <f t="shared" si="143"/>
        <v>15000000</v>
      </c>
      <c r="X103" s="33"/>
      <c r="Y103" s="35">
        <v>0</v>
      </c>
      <c r="Z103" s="35">
        <f>SUM(Z104:Z105)</f>
        <v>0</v>
      </c>
      <c r="AA103" s="35">
        <f>SUM(AA104:AA105)</f>
        <v>0</v>
      </c>
      <c r="AB103" s="35">
        <f>SUM(AB104:AB105)</f>
        <v>0</v>
      </c>
      <c r="AC103" s="35">
        <f>SUM(AC104:AC105)</f>
        <v>0</v>
      </c>
      <c r="AD103" s="35">
        <f t="shared" si="98"/>
        <v>0</v>
      </c>
      <c r="AE103" s="35">
        <v>0</v>
      </c>
      <c r="AF103" s="35">
        <f t="shared" ref="AF103:AL103" si="210">SUM(AF104:AF105)</f>
        <v>0</v>
      </c>
      <c r="AG103" s="35">
        <f t="shared" si="210"/>
        <v>0</v>
      </c>
      <c r="AH103" s="35">
        <f t="shared" si="210"/>
        <v>0</v>
      </c>
      <c r="AI103" s="35">
        <f t="shared" si="210"/>
        <v>0</v>
      </c>
      <c r="AJ103" s="35">
        <f t="shared" si="210"/>
        <v>0</v>
      </c>
      <c r="AK103" s="35">
        <f t="shared" si="210"/>
        <v>0</v>
      </c>
      <c r="AL103" s="35">
        <f t="shared" si="210"/>
        <v>0</v>
      </c>
      <c r="AM103" s="35">
        <f t="shared" si="99"/>
        <v>0</v>
      </c>
      <c r="AN103" s="35">
        <v>0</v>
      </c>
      <c r="AO103" s="35">
        <f t="shared" ref="AO103:AU103" si="211">SUM(AO104:AO105)</f>
        <v>0</v>
      </c>
      <c r="AP103" s="35">
        <f t="shared" si="211"/>
        <v>0</v>
      </c>
      <c r="AQ103" s="35">
        <f t="shared" si="211"/>
        <v>0</v>
      </c>
      <c r="AR103" s="35">
        <f t="shared" si="211"/>
        <v>0</v>
      </c>
      <c r="AS103" s="35">
        <f t="shared" si="211"/>
        <v>0</v>
      </c>
      <c r="AT103" s="35">
        <f t="shared" si="211"/>
        <v>0</v>
      </c>
      <c r="AU103" s="35">
        <f t="shared" si="211"/>
        <v>0</v>
      </c>
      <c r="AV103" s="35">
        <f t="shared" si="100"/>
        <v>0</v>
      </c>
      <c r="AW103" s="35">
        <v>0</v>
      </c>
      <c r="AX103" s="35">
        <f t="shared" ref="AX103:BD103" si="212">SUM(AX104:AX105)</f>
        <v>0</v>
      </c>
      <c r="AY103" s="35">
        <f t="shared" si="212"/>
        <v>0</v>
      </c>
      <c r="AZ103" s="35">
        <f t="shared" si="212"/>
        <v>0</v>
      </c>
      <c r="BA103" s="35">
        <f t="shared" si="212"/>
        <v>0</v>
      </c>
      <c r="BB103" s="35">
        <f t="shared" si="212"/>
        <v>0</v>
      </c>
      <c r="BC103" s="35">
        <f t="shared" si="212"/>
        <v>0</v>
      </c>
      <c r="BD103" s="35">
        <f t="shared" si="212"/>
        <v>0</v>
      </c>
      <c r="BE103" s="35">
        <f t="shared" si="101"/>
        <v>0</v>
      </c>
      <c r="BF103" s="35">
        <v>0</v>
      </c>
      <c r="BG103" s="35">
        <f t="shared" ref="BG103:BM103" si="213">SUM(BG104:BG105)</f>
        <v>0</v>
      </c>
      <c r="BH103" s="35">
        <f t="shared" si="213"/>
        <v>0</v>
      </c>
      <c r="BI103" s="35">
        <f t="shared" si="213"/>
        <v>0</v>
      </c>
      <c r="BJ103" s="35">
        <f t="shared" si="213"/>
        <v>0</v>
      </c>
      <c r="BK103" s="35">
        <f t="shared" si="213"/>
        <v>0</v>
      </c>
      <c r="BL103" s="35">
        <f t="shared" si="213"/>
        <v>0</v>
      </c>
      <c r="BM103" s="35">
        <f t="shared" si="213"/>
        <v>0</v>
      </c>
      <c r="BN103" s="35">
        <f t="shared" si="102"/>
        <v>0</v>
      </c>
      <c r="BO103" s="35">
        <v>0</v>
      </c>
      <c r="BP103" s="35">
        <f t="shared" ref="BP103:BV103" si="214">SUM(BP104:BP105)</f>
        <v>0</v>
      </c>
      <c r="BQ103" s="35">
        <f t="shared" si="214"/>
        <v>0</v>
      </c>
      <c r="BR103" s="35">
        <f t="shared" si="214"/>
        <v>0</v>
      </c>
      <c r="BS103" s="35">
        <f t="shared" si="214"/>
        <v>0</v>
      </c>
      <c r="BT103" s="35">
        <f t="shared" si="214"/>
        <v>0</v>
      </c>
      <c r="BU103" s="35">
        <f t="shared" si="214"/>
        <v>0</v>
      </c>
      <c r="BV103" s="35">
        <f t="shared" si="214"/>
        <v>0</v>
      </c>
      <c r="BW103" s="35">
        <f t="shared" si="103"/>
        <v>0</v>
      </c>
      <c r="BX103" s="35">
        <f>BW103</f>
        <v>0</v>
      </c>
      <c r="BY103" s="35">
        <f t="shared" si="181"/>
        <v>0</v>
      </c>
      <c r="BZ103" s="35"/>
    </row>
    <row r="104" spans="1:78" s="45" customFormat="1" ht="15.75" hidden="1" outlineLevel="4" thickBot="1" x14ac:dyDescent="0.25">
      <c r="A104" s="37"/>
      <c r="B104" s="38">
        <f t="shared" si="0"/>
        <v>0</v>
      </c>
      <c r="C104" s="39"/>
      <c r="D104" s="41"/>
      <c r="E104" s="41"/>
      <c r="F104" s="41"/>
      <c r="G104" s="41">
        <f t="shared" si="149"/>
        <v>0</v>
      </c>
      <c r="H104" s="40" t="s">
        <v>100</v>
      </c>
      <c r="I104" s="40">
        <v>0</v>
      </c>
      <c r="J104" s="42">
        <v>0</v>
      </c>
      <c r="K104" s="42"/>
      <c r="L104" s="42"/>
      <c r="M104" s="42"/>
      <c r="N104" s="42"/>
      <c r="O104" s="42">
        <f t="shared" si="136"/>
        <v>0</v>
      </c>
      <c r="P104" s="43">
        <f t="shared" si="150"/>
        <v>0</v>
      </c>
      <c r="Q104" s="40">
        <v>0</v>
      </c>
      <c r="R104" s="42">
        <v>0</v>
      </c>
      <c r="S104" s="42"/>
      <c r="T104" s="42"/>
      <c r="U104" s="42"/>
      <c r="V104" s="42"/>
      <c r="W104" s="42">
        <f t="shared" si="143"/>
        <v>0</v>
      </c>
      <c r="X104" s="40">
        <v>0</v>
      </c>
      <c r="Y104" s="42">
        <v>0</v>
      </c>
      <c r="Z104" s="42"/>
      <c r="AA104" s="42"/>
      <c r="AB104" s="42"/>
      <c r="AC104" s="42"/>
      <c r="AD104" s="42">
        <f t="shared" si="98"/>
        <v>0</v>
      </c>
      <c r="AE104" s="42">
        <v>0</v>
      </c>
      <c r="AF104" s="42"/>
      <c r="AG104" s="42"/>
      <c r="AH104" s="42"/>
      <c r="AI104" s="42"/>
      <c r="AJ104" s="42"/>
      <c r="AK104" s="42"/>
      <c r="AL104" s="42"/>
      <c r="AM104" s="42">
        <f t="shared" si="99"/>
        <v>0</v>
      </c>
      <c r="AN104" s="42">
        <v>0</v>
      </c>
      <c r="AO104" s="42"/>
      <c r="AP104" s="42"/>
      <c r="AQ104" s="42"/>
      <c r="AR104" s="42"/>
      <c r="AS104" s="42"/>
      <c r="AT104" s="42"/>
      <c r="AU104" s="42"/>
      <c r="AV104" s="42">
        <f t="shared" si="100"/>
        <v>0</v>
      </c>
      <c r="AW104" s="42">
        <v>0</v>
      </c>
      <c r="AX104" s="42"/>
      <c r="AY104" s="42"/>
      <c r="AZ104" s="42"/>
      <c r="BA104" s="42"/>
      <c r="BB104" s="42"/>
      <c r="BC104" s="42"/>
      <c r="BD104" s="42"/>
      <c r="BE104" s="42">
        <f t="shared" si="101"/>
        <v>0</v>
      </c>
      <c r="BF104" s="42">
        <v>0</v>
      </c>
      <c r="BG104" s="42"/>
      <c r="BH104" s="42"/>
      <c r="BI104" s="42"/>
      <c r="BJ104" s="42"/>
      <c r="BK104" s="42"/>
      <c r="BL104" s="42"/>
      <c r="BM104" s="42"/>
      <c r="BN104" s="42">
        <f t="shared" si="102"/>
        <v>0</v>
      </c>
      <c r="BO104" s="42">
        <v>0</v>
      </c>
      <c r="BP104" s="42"/>
      <c r="BQ104" s="42"/>
      <c r="BR104" s="42"/>
      <c r="BS104" s="42"/>
      <c r="BT104" s="42"/>
      <c r="BU104" s="42"/>
      <c r="BV104" s="42"/>
      <c r="BW104" s="42">
        <f t="shared" si="103"/>
        <v>0</v>
      </c>
      <c r="BX104" s="42"/>
      <c r="BY104" s="42">
        <f t="shared" si="181"/>
        <v>0</v>
      </c>
      <c r="BZ104" s="42"/>
    </row>
    <row r="105" spans="1:78" ht="15.75" hidden="1" outlineLevel="4" thickBot="1" x14ac:dyDescent="0.25">
      <c r="A105" s="37"/>
      <c r="B105" s="38">
        <f t="shared" si="0"/>
        <v>0</v>
      </c>
      <c r="C105" s="39"/>
      <c r="D105" s="41"/>
      <c r="E105" s="41"/>
      <c r="F105" s="41"/>
      <c r="G105" s="41">
        <f t="shared" si="149"/>
        <v>0</v>
      </c>
      <c r="H105" s="40" t="s">
        <v>100</v>
      </c>
      <c r="I105" s="40">
        <v>0</v>
      </c>
      <c r="J105" s="42">
        <v>0</v>
      </c>
      <c r="K105" s="42"/>
      <c r="L105" s="42"/>
      <c r="M105" s="42"/>
      <c r="N105" s="42"/>
      <c r="O105" s="42">
        <f t="shared" si="136"/>
        <v>0</v>
      </c>
      <c r="P105" s="43">
        <f t="shared" si="150"/>
        <v>0</v>
      </c>
      <c r="Q105" s="40">
        <v>50</v>
      </c>
      <c r="R105" s="42">
        <v>15000000</v>
      </c>
      <c r="S105" s="42"/>
      <c r="T105" s="42"/>
      <c r="U105" s="42"/>
      <c r="V105" s="42"/>
      <c r="W105" s="42">
        <f t="shared" si="143"/>
        <v>15000000</v>
      </c>
      <c r="X105" s="40">
        <v>50</v>
      </c>
      <c r="Y105" s="42">
        <v>15000000</v>
      </c>
      <c r="Z105" s="42"/>
      <c r="AA105" s="42"/>
      <c r="AB105" s="42"/>
      <c r="AC105" s="42"/>
      <c r="AD105" s="42">
        <f t="shared" si="98"/>
        <v>15000000</v>
      </c>
      <c r="AE105" s="42">
        <v>15000000</v>
      </c>
      <c r="AF105" s="42"/>
      <c r="AG105" s="42"/>
      <c r="AH105" s="42"/>
      <c r="AI105" s="42"/>
      <c r="AJ105" s="42"/>
      <c r="AK105" s="42"/>
      <c r="AL105" s="42"/>
      <c r="AM105" s="42">
        <f t="shared" si="99"/>
        <v>15000000</v>
      </c>
      <c r="AN105" s="42">
        <v>15000000</v>
      </c>
      <c r="AO105" s="42"/>
      <c r="AP105" s="42"/>
      <c r="AQ105" s="42"/>
      <c r="AR105" s="42"/>
      <c r="AS105" s="42"/>
      <c r="AT105" s="42"/>
      <c r="AU105" s="42"/>
      <c r="AV105" s="42">
        <f t="shared" si="100"/>
        <v>15000000</v>
      </c>
      <c r="AW105" s="42">
        <v>15000000</v>
      </c>
      <c r="AX105" s="42"/>
      <c r="AY105" s="42"/>
      <c r="AZ105" s="42"/>
      <c r="BA105" s="42"/>
      <c r="BB105" s="42"/>
      <c r="BC105" s="42"/>
      <c r="BD105" s="42"/>
      <c r="BE105" s="42">
        <f t="shared" si="101"/>
        <v>15000000</v>
      </c>
      <c r="BF105" s="42">
        <v>15000000</v>
      </c>
      <c r="BG105" s="42"/>
      <c r="BH105" s="42"/>
      <c r="BI105" s="42"/>
      <c r="BJ105" s="42"/>
      <c r="BK105" s="42"/>
      <c r="BL105" s="42"/>
      <c r="BM105" s="42"/>
      <c r="BN105" s="42">
        <f t="shared" si="102"/>
        <v>15000000</v>
      </c>
      <c r="BO105" s="42">
        <v>15000000</v>
      </c>
      <c r="BP105" s="42"/>
      <c r="BQ105" s="42"/>
      <c r="BR105" s="42"/>
      <c r="BS105" s="42"/>
      <c r="BT105" s="42"/>
      <c r="BU105" s="42"/>
      <c r="BV105" s="42"/>
      <c r="BW105" s="42">
        <f t="shared" si="103"/>
        <v>15000000</v>
      </c>
      <c r="BX105" s="42"/>
      <c r="BY105" s="42">
        <f t="shared" si="181"/>
        <v>-15000000</v>
      </c>
      <c r="BZ105" s="42"/>
    </row>
    <row r="106" spans="1:78" ht="32.25" outlineLevel="1" thickBot="1" x14ac:dyDescent="0.25">
      <c r="A106" s="19">
        <v>0.14655092592592592</v>
      </c>
      <c r="B106" s="20">
        <f t="shared" si="0"/>
        <v>17</v>
      </c>
      <c r="C106" s="21" t="s">
        <v>191</v>
      </c>
      <c r="D106" s="23">
        <f>SUM(D107)</f>
        <v>340324000</v>
      </c>
      <c r="E106" s="23">
        <f>SUM(E107)</f>
        <v>0</v>
      </c>
      <c r="F106" s="53"/>
      <c r="G106" s="23">
        <f t="shared" si="149"/>
        <v>340324000</v>
      </c>
      <c r="H106" s="51"/>
      <c r="I106" s="51"/>
      <c r="J106" s="22">
        <f>SUM(J107)</f>
        <v>407578000</v>
      </c>
      <c r="K106" s="22">
        <f>SUM(K107)</f>
        <v>0</v>
      </c>
      <c r="L106" s="22">
        <f>SUM(L107)</f>
        <v>0</v>
      </c>
      <c r="M106" s="22">
        <f>SUM(M107)</f>
        <v>0</v>
      </c>
      <c r="N106" s="22">
        <f>SUM(N107)</f>
        <v>50000000</v>
      </c>
      <c r="O106" s="22">
        <f t="shared" si="136"/>
        <v>457578000</v>
      </c>
      <c r="P106" s="24">
        <f t="shared" si="150"/>
        <v>117254000</v>
      </c>
      <c r="Q106" s="51"/>
      <c r="R106" s="22">
        <f t="shared" ref="R106:W106" si="215">SUM(R107)</f>
        <v>486300000</v>
      </c>
      <c r="S106" s="22">
        <f t="shared" si="215"/>
        <v>0</v>
      </c>
      <c r="T106" s="22">
        <f t="shared" si="215"/>
        <v>0</v>
      </c>
      <c r="U106" s="22">
        <f t="shared" si="215"/>
        <v>0</v>
      </c>
      <c r="V106" s="22">
        <f t="shared" si="215"/>
        <v>0</v>
      </c>
      <c r="W106" s="22">
        <f t="shared" si="215"/>
        <v>696300000</v>
      </c>
      <c r="X106" s="51"/>
      <c r="Y106" s="22">
        <f t="shared" ref="Y106:BX106" si="216">SUM(Y107)</f>
        <v>480000000</v>
      </c>
      <c r="Z106" s="22">
        <f t="shared" si="216"/>
        <v>0</v>
      </c>
      <c r="AA106" s="22">
        <f t="shared" si="216"/>
        <v>0</v>
      </c>
      <c r="AB106" s="22">
        <f t="shared" si="216"/>
        <v>0</v>
      </c>
      <c r="AC106" s="22">
        <f t="shared" si="216"/>
        <v>0</v>
      </c>
      <c r="AD106" s="22">
        <f t="shared" si="98"/>
        <v>480000000</v>
      </c>
      <c r="AE106" s="22">
        <f t="shared" si="216"/>
        <v>480000000</v>
      </c>
      <c r="AF106" s="22">
        <f t="shared" si="216"/>
        <v>0</v>
      </c>
      <c r="AG106" s="22">
        <f t="shared" si="216"/>
        <v>0</v>
      </c>
      <c r="AH106" s="22">
        <f t="shared" si="216"/>
        <v>0</v>
      </c>
      <c r="AI106" s="22">
        <f t="shared" si="216"/>
        <v>0</v>
      </c>
      <c r="AJ106" s="22">
        <f t="shared" si="216"/>
        <v>0</v>
      </c>
      <c r="AK106" s="22">
        <f t="shared" si="216"/>
        <v>0</v>
      </c>
      <c r="AL106" s="22">
        <f t="shared" si="216"/>
        <v>30000000</v>
      </c>
      <c r="AM106" s="22">
        <f t="shared" si="99"/>
        <v>510000000</v>
      </c>
      <c r="AN106" s="22">
        <f t="shared" si="216"/>
        <v>480000000</v>
      </c>
      <c r="AO106" s="22">
        <f t="shared" si="216"/>
        <v>0</v>
      </c>
      <c r="AP106" s="22">
        <f t="shared" si="216"/>
        <v>0</v>
      </c>
      <c r="AQ106" s="22">
        <f t="shared" si="216"/>
        <v>0</v>
      </c>
      <c r="AR106" s="22">
        <f t="shared" si="216"/>
        <v>0</v>
      </c>
      <c r="AS106" s="22">
        <f t="shared" si="216"/>
        <v>0</v>
      </c>
      <c r="AT106" s="22">
        <f t="shared" si="216"/>
        <v>0</v>
      </c>
      <c r="AU106" s="22">
        <f t="shared" si="216"/>
        <v>30000000</v>
      </c>
      <c r="AV106" s="22">
        <f t="shared" si="100"/>
        <v>510000000</v>
      </c>
      <c r="AW106" s="22">
        <f t="shared" si="216"/>
        <v>433432000</v>
      </c>
      <c r="AX106" s="22">
        <f t="shared" si="216"/>
        <v>0</v>
      </c>
      <c r="AY106" s="22">
        <f t="shared" si="216"/>
        <v>0</v>
      </c>
      <c r="AZ106" s="22">
        <f t="shared" si="216"/>
        <v>0</v>
      </c>
      <c r="BA106" s="22">
        <f t="shared" si="216"/>
        <v>0</v>
      </c>
      <c r="BB106" s="22">
        <f t="shared" si="216"/>
        <v>0</v>
      </c>
      <c r="BC106" s="22">
        <f t="shared" si="216"/>
        <v>0</v>
      </c>
      <c r="BD106" s="22">
        <f t="shared" si="216"/>
        <v>40000000</v>
      </c>
      <c r="BE106" s="22">
        <f t="shared" si="101"/>
        <v>473432000</v>
      </c>
      <c r="BF106" s="22">
        <f t="shared" si="216"/>
        <v>433432000</v>
      </c>
      <c r="BG106" s="22">
        <f t="shared" si="216"/>
        <v>0</v>
      </c>
      <c r="BH106" s="22">
        <f t="shared" si="216"/>
        <v>0</v>
      </c>
      <c r="BI106" s="22">
        <f t="shared" si="216"/>
        <v>0</v>
      </c>
      <c r="BJ106" s="22">
        <f t="shared" si="216"/>
        <v>0</v>
      </c>
      <c r="BK106" s="22">
        <f t="shared" si="216"/>
        <v>0</v>
      </c>
      <c r="BL106" s="22">
        <f t="shared" si="216"/>
        <v>0</v>
      </c>
      <c r="BM106" s="22">
        <f t="shared" si="216"/>
        <v>40000000</v>
      </c>
      <c r="BN106" s="22">
        <f t="shared" si="102"/>
        <v>473432000</v>
      </c>
      <c r="BO106" s="22">
        <f t="shared" si="216"/>
        <v>433432000</v>
      </c>
      <c r="BP106" s="22">
        <f t="shared" si="216"/>
        <v>0</v>
      </c>
      <c r="BQ106" s="22">
        <f t="shared" si="216"/>
        <v>0</v>
      </c>
      <c r="BR106" s="22">
        <f t="shared" si="216"/>
        <v>0</v>
      </c>
      <c r="BS106" s="22">
        <f t="shared" si="216"/>
        <v>0</v>
      </c>
      <c r="BT106" s="22">
        <f t="shared" si="216"/>
        <v>0</v>
      </c>
      <c r="BU106" s="22">
        <f t="shared" si="216"/>
        <v>0</v>
      </c>
      <c r="BV106" s="22">
        <f t="shared" si="216"/>
        <v>40000000</v>
      </c>
      <c r="BW106" s="22">
        <f t="shared" si="103"/>
        <v>473432000</v>
      </c>
      <c r="BX106" s="22">
        <f t="shared" si="216"/>
        <v>473432000</v>
      </c>
      <c r="BY106" s="22">
        <f t="shared" si="181"/>
        <v>0</v>
      </c>
      <c r="BZ106" s="22"/>
    </row>
    <row r="107" spans="1:78" ht="32.25" outlineLevel="2" thickBot="1" x14ac:dyDescent="0.25">
      <c r="A107" s="25" t="s">
        <v>192</v>
      </c>
      <c r="B107" s="26">
        <f t="shared" si="0"/>
        <v>12</v>
      </c>
      <c r="C107" s="46" t="s">
        <v>193</v>
      </c>
      <c r="D107" s="28">
        <f>SUM(D108,D111,D118,D120,D122)</f>
        <v>340324000</v>
      </c>
      <c r="E107" s="28">
        <f>SUM(E108,E111,E118,E120,E122)</f>
        <v>0</v>
      </c>
      <c r="F107" s="54"/>
      <c r="G107" s="28">
        <f t="shared" si="149"/>
        <v>340324000</v>
      </c>
      <c r="H107" s="52"/>
      <c r="I107" s="52"/>
      <c r="J107" s="27">
        <f>SUM(J108,J111,J118,J120,J122)</f>
        <v>407578000</v>
      </c>
      <c r="K107" s="27">
        <f>SUM(K108,K111,K118,K120,K122)</f>
        <v>0</v>
      </c>
      <c r="L107" s="27">
        <f>SUM(L108,L111,L118,L120,L122)</f>
        <v>0</v>
      </c>
      <c r="M107" s="27">
        <f>SUM(M108,M111,M118,M120,M122)</f>
        <v>0</v>
      </c>
      <c r="N107" s="27">
        <f>SUM(N108,N111,N118,N120,N122)</f>
        <v>50000000</v>
      </c>
      <c r="O107" s="27">
        <f t="shared" si="136"/>
        <v>457578000</v>
      </c>
      <c r="P107" s="29">
        <f t="shared" si="150"/>
        <v>117254000</v>
      </c>
      <c r="Q107" s="52"/>
      <c r="R107" s="27">
        <f t="shared" ref="R107:W107" si="217">SUM(R108,R111,R118,R120,R122)</f>
        <v>486300000</v>
      </c>
      <c r="S107" s="27">
        <f t="shared" si="217"/>
        <v>0</v>
      </c>
      <c r="T107" s="27">
        <f t="shared" si="217"/>
        <v>0</v>
      </c>
      <c r="U107" s="27">
        <f t="shared" si="217"/>
        <v>0</v>
      </c>
      <c r="V107" s="27">
        <f t="shared" si="217"/>
        <v>0</v>
      </c>
      <c r="W107" s="27">
        <f t="shared" si="217"/>
        <v>696300000</v>
      </c>
      <c r="X107" s="52"/>
      <c r="Y107" s="27">
        <f>SUM(Y108,Y111,Y118,Y120,Y122)</f>
        <v>480000000</v>
      </c>
      <c r="Z107" s="27">
        <f>SUM(Z108,Z111,Z118,Z120,Z122)</f>
        <v>0</v>
      </c>
      <c r="AA107" s="27">
        <f>SUM(AA108,AA111,AA118,AA120,AA122)</f>
        <v>0</v>
      </c>
      <c r="AB107" s="27">
        <f>SUM(AB108,AB111,AB118,AB120,AB122)</f>
        <v>0</v>
      </c>
      <c r="AC107" s="27">
        <f>SUM(AC108,AC111,AC118,AC120,AC122)</f>
        <v>0</v>
      </c>
      <c r="AD107" s="27">
        <f t="shared" si="98"/>
        <v>480000000</v>
      </c>
      <c r="AE107" s="27">
        <f t="shared" ref="AE107:AL107" si="218">SUM(AE108,AE111,AE118,AE120,AE122)</f>
        <v>480000000</v>
      </c>
      <c r="AF107" s="27">
        <f t="shared" si="218"/>
        <v>0</v>
      </c>
      <c r="AG107" s="27">
        <f t="shared" si="218"/>
        <v>0</v>
      </c>
      <c r="AH107" s="27">
        <f t="shared" si="218"/>
        <v>0</v>
      </c>
      <c r="AI107" s="27">
        <f t="shared" si="218"/>
        <v>0</v>
      </c>
      <c r="AJ107" s="27">
        <f t="shared" si="218"/>
        <v>0</v>
      </c>
      <c r="AK107" s="27">
        <f t="shared" si="218"/>
        <v>0</v>
      </c>
      <c r="AL107" s="27">
        <f t="shared" si="218"/>
        <v>30000000</v>
      </c>
      <c r="AM107" s="27">
        <f t="shared" si="99"/>
        <v>510000000</v>
      </c>
      <c r="AN107" s="27">
        <f t="shared" ref="AN107:AU107" si="219">SUM(AN108,AN111,AN118,AN120,AN122)</f>
        <v>480000000</v>
      </c>
      <c r="AO107" s="27">
        <f t="shared" si="219"/>
        <v>0</v>
      </c>
      <c r="AP107" s="27">
        <f t="shared" si="219"/>
        <v>0</v>
      </c>
      <c r="AQ107" s="27">
        <f t="shared" si="219"/>
        <v>0</v>
      </c>
      <c r="AR107" s="27">
        <f t="shared" si="219"/>
        <v>0</v>
      </c>
      <c r="AS107" s="27">
        <f t="shared" si="219"/>
        <v>0</v>
      </c>
      <c r="AT107" s="27">
        <f t="shared" si="219"/>
        <v>0</v>
      </c>
      <c r="AU107" s="27">
        <f t="shared" si="219"/>
        <v>30000000</v>
      </c>
      <c r="AV107" s="27">
        <f t="shared" si="100"/>
        <v>510000000</v>
      </c>
      <c r="AW107" s="27">
        <f t="shared" ref="AW107:BD107" si="220">SUM(AW108,AW111,AW118,AW120,AW122)</f>
        <v>433432000</v>
      </c>
      <c r="AX107" s="27">
        <f t="shared" si="220"/>
        <v>0</v>
      </c>
      <c r="AY107" s="27">
        <f t="shared" si="220"/>
        <v>0</v>
      </c>
      <c r="AZ107" s="27">
        <f t="shared" si="220"/>
        <v>0</v>
      </c>
      <c r="BA107" s="27">
        <f t="shared" si="220"/>
        <v>0</v>
      </c>
      <c r="BB107" s="27">
        <f t="shared" si="220"/>
        <v>0</v>
      </c>
      <c r="BC107" s="27">
        <f t="shared" si="220"/>
        <v>0</v>
      </c>
      <c r="BD107" s="27">
        <f t="shared" si="220"/>
        <v>40000000</v>
      </c>
      <c r="BE107" s="27">
        <f t="shared" si="101"/>
        <v>473432000</v>
      </c>
      <c r="BF107" s="27">
        <f t="shared" ref="BF107:BM107" si="221">SUM(BF108,BF111,BF118,BF120,BF122)</f>
        <v>433432000</v>
      </c>
      <c r="BG107" s="27">
        <f t="shared" si="221"/>
        <v>0</v>
      </c>
      <c r="BH107" s="27">
        <f t="shared" si="221"/>
        <v>0</v>
      </c>
      <c r="BI107" s="27">
        <f t="shared" si="221"/>
        <v>0</v>
      </c>
      <c r="BJ107" s="27">
        <f t="shared" si="221"/>
        <v>0</v>
      </c>
      <c r="BK107" s="27">
        <f t="shared" si="221"/>
        <v>0</v>
      </c>
      <c r="BL107" s="27">
        <f t="shared" si="221"/>
        <v>0</v>
      </c>
      <c r="BM107" s="27">
        <f t="shared" si="221"/>
        <v>40000000</v>
      </c>
      <c r="BN107" s="27">
        <f t="shared" si="102"/>
        <v>473432000</v>
      </c>
      <c r="BO107" s="27">
        <f t="shared" ref="BO107:BV107" si="222">SUM(BO108,BO111,BO118,BO120,BO122)</f>
        <v>433432000</v>
      </c>
      <c r="BP107" s="27">
        <f t="shared" si="222"/>
        <v>0</v>
      </c>
      <c r="BQ107" s="27">
        <f t="shared" si="222"/>
        <v>0</v>
      </c>
      <c r="BR107" s="27">
        <f t="shared" si="222"/>
        <v>0</v>
      </c>
      <c r="BS107" s="27">
        <f t="shared" si="222"/>
        <v>0</v>
      </c>
      <c r="BT107" s="27">
        <f t="shared" si="222"/>
        <v>0</v>
      </c>
      <c r="BU107" s="27">
        <f t="shared" si="222"/>
        <v>0</v>
      </c>
      <c r="BV107" s="27">
        <f t="shared" si="222"/>
        <v>40000000</v>
      </c>
      <c r="BW107" s="27">
        <f t="shared" si="103"/>
        <v>473432000</v>
      </c>
      <c r="BX107" s="27">
        <f t="shared" ref="BX107" si="223">SUM(BX108,BX111,BX118,BX120,BX122)</f>
        <v>473432000</v>
      </c>
      <c r="BY107" s="27">
        <f t="shared" si="181"/>
        <v>0</v>
      </c>
      <c r="BZ107" s="27"/>
    </row>
    <row r="108" spans="1:78" ht="48" outlineLevel="3" collapsed="1" thickBot="1" x14ac:dyDescent="0.25">
      <c r="A108" s="30" t="s">
        <v>194</v>
      </c>
      <c r="B108" s="31">
        <f t="shared" si="0"/>
        <v>15</v>
      </c>
      <c r="C108" s="32" t="s">
        <v>195</v>
      </c>
      <c r="D108" s="34">
        <v>19955000</v>
      </c>
      <c r="E108" s="34"/>
      <c r="F108" s="55"/>
      <c r="G108" s="34">
        <f t="shared" si="149"/>
        <v>19955000</v>
      </c>
      <c r="H108" s="33"/>
      <c r="I108" s="33"/>
      <c r="J108" s="35">
        <f>SUM(J109:J110)</f>
        <v>20800000</v>
      </c>
      <c r="K108" s="35">
        <f>SUM(K109:K110)</f>
        <v>0</v>
      </c>
      <c r="L108" s="35">
        <f>SUM(L109:L110)</f>
        <v>0</v>
      </c>
      <c r="M108" s="35">
        <f>SUM(M109:M110)</f>
        <v>0</v>
      </c>
      <c r="N108" s="35">
        <f>SUM(N109:N110)</f>
        <v>0</v>
      </c>
      <c r="O108" s="35">
        <f t="shared" si="136"/>
        <v>20800000</v>
      </c>
      <c r="P108" s="36">
        <f t="shared" si="150"/>
        <v>845000</v>
      </c>
      <c r="Q108" s="33"/>
      <c r="R108" s="35">
        <f>SUM(R109:R110)</f>
        <v>20800000</v>
      </c>
      <c r="S108" s="35">
        <f>SUM(S109:S110)</f>
        <v>0</v>
      </c>
      <c r="T108" s="35">
        <f>SUM(T109:T110)</f>
        <v>0</v>
      </c>
      <c r="U108" s="35">
        <f>SUM(U109:U110)</f>
        <v>0</v>
      </c>
      <c r="V108" s="35">
        <f>SUM(V109:V110)</f>
        <v>0</v>
      </c>
      <c r="W108" s="35">
        <f t="shared" si="143"/>
        <v>20800000</v>
      </c>
      <c r="X108" s="33"/>
      <c r="Y108" s="35">
        <v>0</v>
      </c>
      <c r="Z108" s="35">
        <f>SUM(Z109:Z110)</f>
        <v>0</v>
      </c>
      <c r="AA108" s="35">
        <f>SUM(AA109:AA110)</f>
        <v>0</v>
      </c>
      <c r="AB108" s="35">
        <f>SUM(AB109:AB110)</f>
        <v>0</v>
      </c>
      <c r="AC108" s="35">
        <f>SUM(AC109:AC110)</f>
        <v>0</v>
      </c>
      <c r="AD108" s="35">
        <f t="shared" si="98"/>
        <v>0</v>
      </c>
      <c r="AE108" s="35">
        <v>0</v>
      </c>
      <c r="AF108" s="35">
        <f t="shared" ref="AF108:AL108" si="224">SUM(AF109:AF110)</f>
        <v>0</v>
      </c>
      <c r="AG108" s="35">
        <f t="shared" si="224"/>
        <v>0</v>
      </c>
      <c r="AH108" s="35">
        <f t="shared" si="224"/>
        <v>0</v>
      </c>
      <c r="AI108" s="35">
        <f t="shared" si="224"/>
        <v>0</v>
      </c>
      <c r="AJ108" s="35">
        <f t="shared" si="224"/>
        <v>0</v>
      </c>
      <c r="AK108" s="35">
        <f t="shared" si="224"/>
        <v>0</v>
      </c>
      <c r="AL108" s="35">
        <f t="shared" si="224"/>
        <v>0</v>
      </c>
      <c r="AM108" s="35">
        <f t="shared" si="99"/>
        <v>0</v>
      </c>
      <c r="AN108" s="35">
        <v>0</v>
      </c>
      <c r="AO108" s="35">
        <f t="shared" ref="AO108:AU108" si="225">SUM(AO109:AO110)</f>
        <v>0</v>
      </c>
      <c r="AP108" s="35">
        <f t="shared" si="225"/>
        <v>0</v>
      </c>
      <c r="AQ108" s="35">
        <f t="shared" si="225"/>
        <v>0</v>
      </c>
      <c r="AR108" s="35">
        <f t="shared" si="225"/>
        <v>0</v>
      </c>
      <c r="AS108" s="35">
        <f t="shared" si="225"/>
        <v>0</v>
      </c>
      <c r="AT108" s="35">
        <f t="shared" si="225"/>
        <v>0</v>
      </c>
      <c r="AU108" s="35">
        <f t="shared" si="225"/>
        <v>0</v>
      </c>
      <c r="AV108" s="35">
        <f t="shared" si="100"/>
        <v>0</v>
      </c>
      <c r="AW108" s="35">
        <v>0</v>
      </c>
      <c r="AX108" s="35">
        <f t="shared" ref="AX108:BD108" si="226">SUM(AX109:AX110)</f>
        <v>0</v>
      </c>
      <c r="AY108" s="35">
        <f t="shared" si="226"/>
        <v>0</v>
      </c>
      <c r="AZ108" s="35">
        <f t="shared" si="226"/>
        <v>0</v>
      </c>
      <c r="BA108" s="35">
        <f t="shared" si="226"/>
        <v>0</v>
      </c>
      <c r="BB108" s="35">
        <f t="shared" si="226"/>
        <v>0</v>
      </c>
      <c r="BC108" s="35">
        <f t="shared" si="226"/>
        <v>0</v>
      </c>
      <c r="BD108" s="35">
        <f t="shared" si="226"/>
        <v>0</v>
      </c>
      <c r="BE108" s="35">
        <f t="shared" si="101"/>
        <v>0</v>
      </c>
      <c r="BF108" s="35">
        <v>0</v>
      </c>
      <c r="BG108" s="35">
        <f t="shared" ref="BG108:BM108" si="227">SUM(BG109:BG110)</f>
        <v>0</v>
      </c>
      <c r="BH108" s="35">
        <f t="shared" si="227"/>
        <v>0</v>
      </c>
      <c r="BI108" s="35">
        <f t="shared" si="227"/>
        <v>0</v>
      </c>
      <c r="BJ108" s="35">
        <f t="shared" si="227"/>
        <v>0</v>
      </c>
      <c r="BK108" s="35">
        <f t="shared" si="227"/>
        <v>0</v>
      </c>
      <c r="BL108" s="35">
        <f t="shared" si="227"/>
        <v>0</v>
      </c>
      <c r="BM108" s="35">
        <f t="shared" si="227"/>
        <v>0</v>
      </c>
      <c r="BN108" s="35">
        <f t="shared" si="102"/>
        <v>0</v>
      </c>
      <c r="BO108" s="35">
        <v>0</v>
      </c>
      <c r="BP108" s="35">
        <f t="shared" ref="BP108:BV108" si="228">SUM(BP109:BP110)</f>
        <v>0</v>
      </c>
      <c r="BQ108" s="35">
        <f t="shared" si="228"/>
        <v>0</v>
      </c>
      <c r="BR108" s="35">
        <f t="shared" si="228"/>
        <v>0</v>
      </c>
      <c r="BS108" s="35">
        <f t="shared" si="228"/>
        <v>0</v>
      </c>
      <c r="BT108" s="35">
        <f t="shared" si="228"/>
        <v>0</v>
      </c>
      <c r="BU108" s="35">
        <f t="shared" si="228"/>
        <v>0</v>
      </c>
      <c r="BV108" s="35">
        <f t="shared" si="228"/>
        <v>0</v>
      </c>
      <c r="BW108" s="35">
        <f t="shared" si="103"/>
        <v>0</v>
      </c>
      <c r="BX108" s="35">
        <f>BW108</f>
        <v>0</v>
      </c>
      <c r="BY108" s="35">
        <f t="shared" si="181"/>
        <v>0</v>
      </c>
      <c r="BZ108" s="35"/>
    </row>
    <row r="109" spans="1:78" ht="15.75" hidden="1" outlineLevel="4" thickBot="1" x14ac:dyDescent="0.25">
      <c r="A109" s="37"/>
      <c r="B109" s="38">
        <f t="shared" si="0"/>
        <v>0</v>
      </c>
      <c r="C109" s="39"/>
      <c r="D109" s="41"/>
      <c r="E109" s="41"/>
      <c r="F109" s="41"/>
      <c r="G109" s="41">
        <f t="shared" si="149"/>
        <v>0</v>
      </c>
      <c r="H109" s="40" t="s">
        <v>196</v>
      </c>
      <c r="I109" s="40">
        <v>25</v>
      </c>
      <c r="J109" s="42">
        <v>20800000</v>
      </c>
      <c r="K109" s="42"/>
      <c r="L109" s="42"/>
      <c r="M109" s="42"/>
      <c r="N109" s="42"/>
      <c r="O109" s="42">
        <f t="shared" si="136"/>
        <v>20800000</v>
      </c>
      <c r="P109" s="43">
        <f t="shared" si="150"/>
        <v>20800000</v>
      </c>
      <c r="Q109" s="40">
        <v>0</v>
      </c>
      <c r="R109" s="42">
        <v>0</v>
      </c>
      <c r="S109" s="42"/>
      <c r="T109" s="42"/>
      <c r="U109" s="42"/>
      <c r="V109" s="42"/>
      <c r="W109" s="42">
        <f t="shared" si="143"/>
        <v>0</v>
      </c>
      <c r="X109" s="40">
        <v>0</v>
      </c>
      <c r="Y109" s="42">
        <v>0</v>
      </c>
      <c r="Z109" s="42"/>
      <c r="AA109" s="42"/>
      <c r="AB109" s="42"/>
      <c r="AC109" s="42"/>
      <c r="AD109" s="42">
        <f t="shared" si="98"/>
        <v>0</v>
      </c>
      <c r="AE109" s="42">
        <v>0</v>
      </c>
      <c r="AF109" s="42"/>
      <c r="AG109" s="42"/>
      <c r="AH109" s="42"/>
      <c r="AI109" s="42"/>
      <c r="AJ109" s="42"/>
      <c r="AK109" s="42"/>
      <c r="AL109" s="42"/>
      <c r="AM109" s="42">
        <f t="shared" si="99"/>
        <v>0</v>
      </c>
      <c r="AN109" s="42">
        <v>0</v>
      </c>
      <c r="AO109" s="42"/>
      <c r="AP109" s="42"/>
      <c r="AQ109" s="42"/>
      <c r="AR109" s="42"/>
      <c r="AS109" s="42"/>
      <c r="AT109" s="42"/>
      <c r="AU109" s="42"/>
      <c r="AV109" s="42">
        <f t="shared" si="100"/>
        <v>0</v>
      </c>
      <c r="AW109" s="42">
        <v>0</v>
      </c>
      <c r="AX109" s="42"/>
      <c r="AY109" s="42"/>
      <c r="AZ109" s="42"/>
      <c r="BA109" s="42"/>
      <c r="BB109" s="42"/>
      <c r="BC109" s="42"/>
      <c r="BD109" s="42"/>
      <c r="BE109" s="42">
        <f t="shared" si="101"/>
        <v>0</v>
      </c>
      <c r="BF109" s="42">
        <v>0</v>
      </c>
      <c r="BG109" s="42"/>
      <c r="BH109" s="42"/>
      <c r="BI109" s="42"/>
      <c r="BJ109" s="42"/>
      <c r="BK109" s="42"/>
      <c r="BL109" s="42"/>
      <c r="BM109" s="42"/>
      <c r="BN109" s="42">
        <f t="shared" si="102"/>
        <v>0</v>
      </c>
      <c r="BO109" s="42">
        <v>0</v>
      </c>
      <c r="BP109" s="42"/>
      <c r="BQ109" s="42"/>
      <c r="BR109" s="42"/>
      <c r="BS109" s="42"/>
      <c r="BT109" s="42"/>
      <c r="BU109" s="42"/>
      <c r="BV109" s="42"/>
      <c r="BW109" s="42">
        <f t="shared" si="103"/>
        <v>0</v>
      </c>
      <c r="BX109" s="42"/>
      <c r="BY109" s="42">
        <f t="shared" si="181"/>
        <v>0</v>
      </c>
      <c r="BZ109" s="42"/>
    </row>
    <row r="110" spans="1:78" ht="15.75" hidden="1" outlineLevel="4" thickBot="1" x14ac:dyDescent="0.25">
      <c r="A110" s="37"/>
      <c r="B110" s="38">
        <f t="shared" si="0"/>
        <v>0</v>
      </c>
      <c r="C110" s="39"/>
      <c r="D110" s="41"/>
      <c r="E110" s="41"/>
      <c r="F110" s="41"/>
      <c r="G110" s="41">
        <f t="shared" si="149"/>
        <v>0</v>
      </c>
      <c r="H110" s="40" t="s">
        <v>29</v>
      </c>
      <c r="I110" s="40">
        <v>0</v>
      </c>
      <c r="J110" s="42">
        <v>0</v>
      </c>
      <c r="K110" s="42"/>
      <c r="L110" s="42"/>
      <c r="M110" s="42"/>
      <c r="N110" s="42"/>
      <c r="O110" s="42">
        <f t="shared" si="136"/>
        <v>0</v>
      </c>
      <c r="P110" s="43">
        <f t="shared" si="150"/>
        <v>0</v>
      </c>
      <c r="Q110" s="40">
        <v>1</v>
      </c>
      <c r="R110" s="42">
        <v>20800000</v>
      </c>
      <c r="S110" s="42"/>
      <c r="T110" s="42"/>
      <c r="U110" s="42"/>
      <c r="V110" s="42"/>
      <c r="W110" s="42">
        <f t="shared" si="143"/>
        <v>20800000</v>
      </c>
      <c r="X110" s="40">
        <v>1</v>
      </c>
      <c r="Y110" s="42">
        <v>0</v>
      </c>
      <c r="Z110" s="42"/>
      <c r="AA110" s="42"/>
      <c r="AB110" s="42"/>
      <c r="AC110" s="42"/>
      <c r="AD110" s="42">
        <f t="shared" si="98"/>
        <v>0</v>
      </c>
      <c r="AE110" s="42">
        <v>0</v>
      </c>
      <c r="AF110" s="42"/>
      <c r="AG110" s="42"/>
      <c r="AH110" s="42"/>
      <c r="AI110" s="42"/>
      <c r="AJ110" s="42"/>
      <c r="AK110" s="42"/>
      <c r="AL110" s="42"/>
      <c r="AM110" s="42">
        <f t="shared" si="99"/>
        <v>0</v>
      </c>
      <c r="AN110" s="42">
        <v>0</v>
      </c>
      <c r="AO110" s="42"/>
      <c r="AP110" s="42"/>
      <c r="AQ110" s="42"/>
      <c r="AR110" s="42"/>
      <c r="AS110" s="42"/>
      <c r="AT110" s="42"/>
      <c r="AU110" s="42"/>
      <c r="AV110" s="42">
        <f t="shared" si="100"/>
        <v>0</v>
      </c>
      <c r="AW110" s="42">
        <v>0</v>
      </c>
      <c r="AX110" s="42"/>
      <c r="AY110" s="42"/>
      <c r="AZ110" s="42"/>
      <c r="BA110" s="42"/>
      <c r="BB110" s="42"/>
      <c r="BC110" s="42"/>
      <c r="BD110" s="42"/>
      <c r="BE110" s="42">
        <f t="shared" si="101"/>
        <v>0</v>
      </c>
      <c r="BF110" s="42">
        <v>0</v>
      </c>
      <c r="BG110" s="42"/>
      <c r="BH110" s="42"/>
      <c r="BI110" s="42"/>
      <c r="BJ110" s="42"/>
      <c r="BK110" s="42"/>
      <c r="BL110" s="42"/>
      <c r="BM110" s="42"/>
      <c r="BN110" s="42">
        <f t="shared" si="102"/>
        <v>0</v>
      </c>
      <c r="BO110" s="42">
        <v>0</v>
      </c>
      <c r="BP110" s="42"/>
      <c r="BQ110" s="42"/>
      <c r="BR110" s="42"/>
      <c r="BS110" s="42"/>
      <c r="BT110" s="42"/>
      <c r="BU110" s="42"/>
      <c r="BV110" s="42"/>
      <c r="BW110" s="42">
        <f t="shared" si="103"/>
        <v>0</v>
      </c>
      <c r="BX110" s="42"/>
      <c r="BY110" s="42">
        <f t="shared" si="181"/>
        <v>0</v>
      </c>
      <c r="BZ110" s="42"/>
    </row>
    <row r="111" spans="1:78" ht="32.25" outlineLevel="3" collapsed="1" thickBot="1" x14ac:dyDescent="0.25">
      <c r="A111" s="30" t="s">
        <v>197</v>
      </c>
      <c r="B111" s="31">
        <f t="shared" si="0"/>
        <v>15</v>
      </c>
      <c r="C111" s="32" t="s">
        <v>198</v>
      </c>
      <c r="D111" s="34">
        <v>320369000</v>
      </c>
      <c r="E111" s="34"/>
      <c r="F111" s="55"/>
      <c r="G111" s="34">
        <f t="shared" si="149"/>
        <v>320369000</v>
      </c>
      <c r="H111" s="33"/>
      <c r="I111" s="33"/>
      <c r="J111" s="35">
        <f>SUM(J112:J117)</f>
        <v>386778000</v>
      </c>
      <c r="K111" s="35">
        <f>SUM(K112:K117)</f>
        <v>0</v>
      </c>
      <c r="L111" s="35">
        <f>SUM(L112:L117)</f>
        <v>0</v>
      </c>
      <c r="M111" s="35">
        <f>SUM(M112:M117)</f>
        <v>0</v>
      </c>
      <c r="N111" s="35">
        <f>SUM(N112:N117)</f>
        <v>50000000</v>
      </c>
      <c r="O111" s="35">
        <f t="shared" si="136"/>
        <v>436778000</v>
      </c>
      <c r="P111" s="36">
        <f t="shared" si="150"/>
        <v>116409000</v>
      </c>
      <c r="Q111" s="33"/>
      <c r="R111" s="35">
        <f t="shared" ref="R111:W111" si="229">SUM(R112:R117)</f>
        <v>215500000</v>
      </c>
      <c r="S111" s="35">
        <f t="shared" si="229"/>
        <v>0</v>
      </c>
      <c r="T111" s="35">
        <f t="shared" si="229"/>
        <v>0</v>
      </c>
      <c r="U111" s="35">
        <f t="shared" si="229"/>
        <v>0</v>
      </c>
      <c r="V111" s="35">
        <f t="shared" si="229"/>
        <v>0</v>
      </c>
      <c r="W111" s="35">
        <f t="shared" si="229"/>
        <v>425500000</v>
      </c>
      <c r="X111" s="33"/>
      <c r="Y111" s="35">
        <v>100000000</v>
      </c>
      <c r="Z111" s="35">
        <f>SUM(Z112:Z117)</f>
        <v>0</v>
      </c>
      <c r="AA111" s="35">
        <f>SUM(AA112:AA117)</f>
        <v>0</v>
      </c>
      <c r="AB111" s="35">
        <f>SUM(AB112:AB117)</f>
        <v>0</v>
      </c>
      <c r="AC111" s="35">
        <f>SUM(AC112:AC117)</f>
        <v>0</v>
      </c>
      <c r="AD111" s="35">
        <f t="shared" si="98"/>
        <v>100000000</v>
      </c>
      <c r="AE111" s="35">
        <v>100000000</v>
      </c>
      <c r="AF111" s="35">
        <f t="shared" ref="AF111:AL111" si="230">SUM(AF112:AF117)</f>
        <v>0</v>
      </c>
      <c r="AG111" s="35">
        <f t="shared" si="230"/>
        <v>0</v>
      </c>
      <c r="AH111" s="35">
        <f t="shared" si="230"/>
        <v>0</v>
      </c>
      <c r="AI111" s="35">
        <f t="shared" si="230"/>
        <v>0</v>
      </c>
      <c r="AJ111" s="35">
        <f t="shared" si="230"/>
        <v>0</v>
      </c>
      <c r="AK111" s="35">
        <f t="shared" si="230"/>
        <v>0</v>
      </c>
      <c r="AL111" s="35">
        <f t="shared" si="230"/>
        <v>0</v>
      </c>
      <c r="AM111" s="35">
        <f t="shared" si="99"/>
        <v>100000000</v>
      </c>
      <c r="AN111" s="35">
        <v>100000000</v>
      </c>
      <c r="AO111" s="35">
        <f t="shared" ref="AO111:AU111" si="231">SUM(AO112:AO117)</f>
        <v>0</v>
      </c>
      <c r="AP111" s="35">
        <f t="shared" si="231"/>
        <v>0</v>
      </c>
      <c r="AQ111" s="35">
        <f t="shared" si="231"/>
        <v>0</v>
      </c>
      <c r="AR111" s="35">
        <f t="shared" si="231"/>
        <v>0</v>
      </c>
      <c r="AS111" s="35">
        <f t="shared" si="231"/>
        <v>0</v>
      </c>
      <c r="AT111" s="35">
        <f t="shared" si="231"/>
        <v>0</v>
      </c>
      <c r="AU111" s="35">
        <f t="shared" si="231"/>
        <v>0</v>
      </c>
      <c r="AV111" s="35">
        <f t="shared" si="100"/>
        <v>100000000</v>
      </c>
      <c r="AW111" s="35">
        <f>100000000+3432000+150000000</f>
        <v>253432000</v>
      </c>
      <c r="AX111" s="35">
        <f t="shared" ref="AX111:BD111" si="232">SUM(AX112:AX117)</f>
        <v>0</v>
      </c>
      <c r="AY111" s="35">
        <f t="shared" si="232"/>
        <v>0</v>
      </c>
      <c r="AZ111" s="35">
        <f t="shared" si="232"/>
        <v>0</v>
      </c>
      <c r="BA111" s="35">
        <f t="shared" si="232"/>
        <v>0</v>
      </c>
      <c r="BB111" s="35">
        <f t="shared" si="232"/>
        <v>0</v>
      </c>
      <c r="BC111" s="35">
        <f t="shared" si="232"/>
        <v>0</v>
      </c>
      <c r="BD111" s="35">
        <f t="shared" si="232"/>
        <v>0</v>
      </c>
      <c r="BE111" s="35">
        <f t="shared" si="101"/>
        <v>253432000</v>
      </c>
      <c r="BF111" s="35">
        <f>100000000+3432000+150000000</f>
        <v>253432000</v>
      </c>
      <c r="BG111" s="35">
        <f t="shared" ref="BG111:BM111" si="233">SUM(BG112:BG117)</f>
        <v>0</v>
      </c>
      <c r="BH111" s="35">
        <f t="shared" si="233"/>
        <v>0</v>
      </c>
      <c r="BI111" s="35">
        <f t="shared" si="233"/>
        <v>0</v>
      </c>
      <c r="BJ111" s="35">
        <f t="shared" si="233"/>
        <v>0</v>
      </c>
      <c r="BK111" s="35">
        <f t="shared" si="233"/>
        <v>0</v>
      </c>
      <c r="BL111" s="35">
        <f t="shared" si="233"/>
        <v>0</v>
      </c>
      <c r="BM111" s="35">
        <f t="shared" si="233"/>
        <v>0</v>
      </c>
      <c r="BN111" s="35">
        <f t="shared" si="102"/>
        <v>253432000</v>
      </c>
      <c r="BO111" s="35">
        <f>100000000+3432000+150000000</f>
        <v>253432000</v>
      </c>
      <c r="BP111" s="35">
        <f t="shared" ref="BP111:BV111" si="234">SUM(BP112:BP117)</f>
        <v>0</v>
      </c>
      <c r="BQ111" s="35">
        <f t="shared" si="234"/>
        <v>0</v>
      </c>
      <c r="BR111" s="35">
        <f t="shared" si="234"/>
        <v>0</v>
      </c>
      <c r="BS111" s="35">
        <f t="shared" si="234"/>
        <v>0</v>
      </c>
      <c r="BT111" s="35">
        <f t="shared" si="234"/>
        <v>0</v>
      </c>
      <c r="BU111" s="35">
        <f t="shared" si="234"/>
        <v>0</v>
      </c>
      <c r="BV111" s="35">
        <f t="shared" si="234"/>
        <v>0</v>
      </c>
      <c r="BW111" s="35">
        <f t="shared" si="103"/>
        <v>253432000</v>
      </c>
      <c r="BX111" s="35">
        <f>BW111</f>
        <v>253432000</v>
      </c>
      <c r="BY111" s="35">
        <f t="shared" si="181"/>
        <v>0</v>
      </c>
      <c r="BZ111" s="35"/>
    </row>
    <row r="112" spans="1:78" ht="15.75" hidden="1" outlineLevel="4" thickBot="1" x14ac:dyDescent="0.25">
      <c r="A112" s="37"/>
      <c r="B112" s="38">
        <f t="shared" si="0"/>
        <v>0</v>
      </c>
      <c r="C112" s="39"/>
      <c r="D112" s="41"/>
      <c r="E112" s="41"/>
      <c r="F112" s="41"/>
      <c r="G112" s="41">
        <f t="shared" si="149"/>
        <v>0</v>
      </c>
      <c r="H112" s="40" t="s">
        <v>196</v>
      </c>
      <c r="I112" s="40">
        <v>30</v>
      </c>
      <c r="J112" s="42">
        <f>296228000</f>
        <v>296228000</v>
      </c>
      <c r="K112" s="42"/>
      <c r="L112" s="42"/>
      <c r="M112" s="42"/>
      <c r="N112" s="42"/>
      <c r="O112" s="42">
        <f t="shared" si="136"/>
        <v>296228000</v>
      </c>
      <c r="P112" s="43">
        <f t="shared" si="150"/>
        <v>296228000</v>
      </c>
      <c r="Q112" s="40">
        <v>0</v>
      </c>
      <c r="R112" s="42">
        <v>0</v>
      </c>
      <c r="S112" s="42"/>
      <c r="T112" s="42"/>
      <c r="U112" s="42"/>
      <c r="V112" s="42"/>
      <c r="W112" s="42">
        <v>0</v>
      </c>
      <c r="X112" s="40">
        <v>0</v>
      </c>
      <c r="Y112" s="42">
        <v>0</v>
      </c>
      <c r="Z112" s="42"/>
      <c r="AA112" s="42"/>
      <c r="AB112" s="42"/>
      <c r="AC112" s="42"/>
      <c r="AD112" s="42">
        <f t="shared" si="98"/>
        <v>0</v>
      </c>
      <c r="AE112" s="42">
        <v>0</v>
      </c>
      <c r="AF112" s="42"/>
      <c r="AG112" s="42"/>
      <c r="AH112" s="42"/>
      <c r="AI112" s="42"/>
      <c r="AJ112" s="42"/>
      <c r="AK112" s="42"/>
      <c r="AL112" s="42"/>
      <c r="AM112" s="42">
        <f t="shared" si="99"/>
        <v>0</v>
      </c>
      <c r="AN112" s="42">
        <v>0</v>
      </c>
      <c r="AO112" s="42"/>
      <c r="AP112" s="42"/>
      <c r="AQ112" s="42"/>
      <c r="AR112" s="42"/>
      <c r="AS112" s="42"/>
      <c r="AT112" s="42"/>
      <c r="AU112" s="42"/>
      <c r="AV112" s="42">
        <f t="shared" si="100"/>
        <v>0</v>
      </c>
      <c r="AW112" s="42">
        <v>0</v>
      </c>
      <c r="AX112" s="42"/>
      <c r="AY112" s="42"/>
      <c r="AZ112" s="42"/>
      <c r="BA112" s="42"/>
      <c r="BB112" s="42"/>
      <c r="BC112" s="42"/>
      <c r="BD112" s="42"/>
      <c r="BE112" s="42">
        <f t="shared" si="101"/>
        <v>0</v>
      </c>
      <c r="BF112" s="42">
        <v>0</v>
      </c>
      <c r="BG112" s="42"/>
      <c r="BH112" s="42"/>
      <c r="BI112" s="42"/>
      <c r="BJ112" s="42"/>
      <c r="BK112" s="42"/>
      <c r="BL112" s="42"/>
      <c r="BM112" s="42"/>
      <c r="BN112" s="42">
        <f t="shared" si="102"/>
        <v>0</v>
      </c>
      <c r="BO112" s="42">
        <v>0</v>
      </c>
      <c r="BP112" s="42"/>
      <c r="BQ112" s="42"/>
      <c r="BR112" s="42"/>
      <c r="BS112" s="42"/>
      <c r="BT112" s="42"/>
      <c r="BU112" s="42"/>
      <c r="BV112" s="42"/>
      <c r="BW112" s="42">
        <f t="shared" si="103"/>
        <v>0</v>
      </c>
      <c r="BX112" s="42"/>
      <c r="BY112" s="42">
        <f t="shared" si="181"/>
        <v>0</v>
      </c>
      <c r="BZ112" s="42"/>
    </row>
    <row r="113" spans="1:78" ht="15.75" hidden="1" outlineLevel="4" thickBot="1" x14ac:dyDescent="0.25">
      <c r="A113" s="37"/>
      <c r="B113" s="38">
        <f t="shared" si="0"/>
        <v>0</v>
      </c>
      <c r="C113" s="39"/>
      <c r="D113" s="41"/>
      <c r="E113" s="41"/>
      <c r="F113" s="41"/>
      <c r="G113" s="41">
        <f t="shared" si="149"/>
        <v>0</v>
      </c>
      <c r="H113" s="40" t="s">
        <v>196</v>
      </c>
      <c r="I113" s="40">
        <v>6</v>
      </c>
      <c r="J113" s="42">
        <v>17850000</v>
      </c>
      <c r="K113" s="42"/>
      <c r="L113" s="42"/>
      <c r="M113" s="42"/>
      <c r="N113" s="42"/>
      <c r="O113" s="42">
        <f t="shared" si="136"/>
        <v>17850000</v>
      </c>
      <c r="P113" s="43">
        <f t="shared" si="150"/>
        <v>17850000</v>
      </c>
      <c r="Q113" s="40">
        <v>0</v>
      </c>
      <c r="R113" s="42">
        <v>0</v>
      </c>
      <c r="S113" s="42"/>
      <c r="T113" s="42"/>
      <c r="U113" s="42"/>
      <c r="V113" s="42"/>
      <c r="W113" s="42">
        <v>0</v>
      </c>
      <c r="X113" s="40">
        <v>0</v>
      </c>
      <c r="Y113" s="42">
        <v>0</v>
      </c>
      <c r="Z113" s="42"/>
      <c r="AA113" s="42"/>
      <c r="AB113" s="42"/>
      <c r="AC113" s="42"/>
      <c r="AD113" s="42">
        <f t="shared" si="98"/>
        <v>0</v>
      </c>
      <c r="AE113" s="42">
        <v>0</v>
      </c>
      <c r="AF113" s="42"/>
      <c r="AG113" s="42"/>
      <c r="AH113" s="42"/>
      <c r="AI113" s="42"/>
      <c r="AJ113" s="42"/>
      <c r="AK113" s="42"/>
      <c r="AL113" s="42"/>
      <c r="AM113" s="42">
        <f t="shared" si="99"/>
        <v>0</v>
      </c>
      <c r="AN113" s="42">
        <v>0</v>
      </c>
      <c r="AO113" s="42"/>
      <c r="AP113" s="42"/>
      <c r="AQ113" s="42"/>
      <c r="AR113" s="42"/>
      <c r="AS113" s="42"/>
      <c r="AT113" s="42"/>
      <c r="AU113" s="42"/>
      <c r="AV113" s="42">
        <f t="shared" si="100"/>
        <v>0</v>
      </c>
      <c r="AW113" s="42">
        <v>0</v>
      </c>
      <c r="AX113" s="42"/>
      <c r="AY113" s="42"/>
      <c r="AZ113" s="42"/>
      <c r="BA113" s="42"/>
      <c r="BB113" s="42"/>
      <c r="BC113" s="42"/>
      <c r="BD113" s="42"/>
      <c r="BE113" s="42">
        <f t="shared" si="101"/>
        <v>0</v>
      </c>
      <c r="BF113" s="42">
        <v>0</v>
      </c>
      <c r="BG113" s="42"/>
      <c r="BH113" s="42"/>
      <c r="BI113" s="42"/>
      <c r="BJ113" s="42"/>
      <c r="BK113" s="42"/>
      <c r="BL113" s="42"/>
      <c r="BM113" s="42"/>
      <c r="BN113" s="42">
        <f t="shared" si="102"/>
        <v>0</v>
      </c>
      <c r="BO113" s="42">
        <v>0</v>
      </c>
      <c r="BP113" s="42"/>
      <c r="BQ113" s="42"/>
      <c r="BR113" s="42"/>
      <c r="BS113" s="42"/>
      <c r="BT113" s="42"/>
      <c r="BU113" s="42"/>
      <c r="BV113" s="42"/>
      <c r="BW113" s="42">
        <f t="shared" si="103"/>
        <v>0</v>
      </c>
      <c r="BX113" s="42"/>
      <c r="BY113" s="42">
        <f t="shared" si="181"/>
        <v>0</v>
      </c>
      <c r="BZ113" s="42"/>
    </row>
    <row r="114" spans="1:78" ht="15.75" hidden="1" outlineLevel="4" thickBot="1" x14ac:dyDescent="0.25">
      <c r="A114" s="37"/>
      <c r="B114" s="38">
        <f t="shared" si="0"/>
        <v>0</v>
      </c>
      <c r="C114" s="39"/>
      <c r="D114" s="41"/>
      <c r="E114" s="41"/>
      <c r="F114" s="41"/>
      <c r="G114" s="41">
        <f t="shared" si="149"/>
        <v>0</v>
      </c>
      <c r="H114" s="40" t="s">
        <v>196</v>
      </c>
      <c r="I114" s="40">
        <v>25</v>
      </c>
      <c r="J114" s="42">
        <v>4200000</v>
      </c>
      <c r="K114" s="42"/>
      <c r="L114" s="42"/>
      <c r="M114" s="42"/>
      <c r="N114" s="42"/>
      <c r="O114" s="42">
        <f t="shared" si="136"/>
        <v>4200000</v>
      </c>
      <c r="P114" s="43">
        <f t="shared" si="150"/>
        <v>4200000</v>
      </c>
      <c r="Q114" s="40">
        <v>0</v>
      </c>
      <c r="R114" s="42">
        <v>0</v>
      </c>
      <c r="S114" s="42"/>
      <c r="T114" s="42"/>
      <c r="U114" s="42"/>
      <c r="V114" s="42"/>
      <c r="W114" s="42">
        <v>0</v>
      </c>
      <c r="X114" s="40">
        <v>0</v>
      </c>
      <c r="Y114" s="42">
        <v>0</v>
      </c>
      <c r="Z114" s="42"/>
      <c r="AA114" s="42"/>
      <c r="AB114" s="42"/>
      <c r="AC114" s="42"/>
      <c r="AD114" s="42">
        <f t="shared" si="98"/>
        <v>0</v>
      </c>
      <c r="AE114" s="42">
        <v>0</v>
      </c>
      <c r="AF114" s="42"/>
      <c r="AG114" s="42"/>
      <c r="AH114" s="42"/>
      <c r="AI114" s="42"/>
      <c r="AJ114" s="42"/>
      <c r="AK114" s="42"/>
      <c r="AL114" s="42"/>
      <c r="AM114" s="42">
        <f t="shared" si="99"/>
        <v>0</v>
      </c>
      <c r="AN114" s="42">
        <v>0</v>
      </c>
      <c r="AO114" s="42"/>
      <c r="AP114" s="42"/>
      <c r="AQ114" s="42"/>
      <c r="AR114" s="42"/>
      <c r="AS114" s="42"/>
      <c r="AT114" s="42"/>
      <c r="AU114" s="42"/>
      <c r="AV114" s="42">
        <f t="shared" si="100"/>
        <v>0</v>
      </c>
      <c r="AW114" s="42">
        <v>0</v>
      </c>
      <c r="AX114" s="42"/>
      <c r="AY114" s="42"/>
      <c r="AZ114" s="42"/>
      <c r="BA114" s="42"/>
      <c r="BB114" s="42"/>
      <c r="BC114" s="42"/>
      <c r="BD114" s="42"/>
      <c r="BE114" s="42">
        <f t="shared" si="101"/>
        <v>0</v>
      </c>
      <c r="BF114" s="42">
        <v>0</v>
      </c>
      <c r="BG114" s="42"/>
      <c r="BH114" s="42"/>
      <c r="BI114" s="42"/>
      <c r="BJ114" s="42"/>
      <c r="BK114" s="42"/>
      <c r="BL114" s="42"/>
      <c r="BM114" s="42"/>
      <c r="BN114" s="42">
        <f t="shared" si="102"/>
        <v>0</v>
      </c>
      <c r="BO114" s="42">
        <v>0</v>
      </c>
      <c r="BP114" s="42"/>
      <c r="BQ114" s="42"/>
      <c r="BR114" s="42"/>
      <c r="BS114" s="42"/>
      <c r="BT114" s="42"/>
      <c r="BU114" s="42"/>
      <c r="BV114" s="42"/>
      <c r="BW114" s="42">
        <f t="shared" si="103"/>
        <v>0</v>
      </c>
      <c r="BX114" s="42"/>
      <c r="BY114" s="42">
        <f t="shared" si="181"/>
        <v>0</v>
      </c>
      <c r="BZ114" s="42"/>
    </row>
    <row r="115" spans="1:78" ht="15.75" hidden="1" outlineLevel="4" thickBot="1" x14ac:dyDescent="0.25">
      <c r="A115" s="37"/>
      <c r="B115" s="38"/>
      <c r="C115" s="39"/>
      <c r="D115" s="41"/>
      <c r="E115" s="41"/>
      <c r="F115" s="41"/>
      <c r="G115" s="41">
        <f t="shared" si="149"/>
        <v>0</v>
      </c>
      <c r="H115" s="40" t="s">
        <v>196</v>
      </c>
      <c r="I115" s="40">
        <v>0</v>
      </c>
      <c r="J115" s="42">
        <v>0</v>
      </c>
      <c r="K115" s="42"/>
      <c r="L115" s="42"/>
      <c r="M115" s="42"/>
      <c r="N115" s="42"/>
      <c r="O115" s="42">
        <f t="shared" si="136"/>
        <v>0</v>
      </c>
      <c r="P115" s="43">
        <f t="shared" si="150"/>
        <v>0</v>
      </c>
      <c r="Q115" s="40">
        <v>30</v>
      </c>
      <c r="R115" s="42">
        <v>139000000</v>
      </c>
      <c r="S115" s="42"/>
      <c r="T115" s="42"/>
      <c r="U115" s="42"/>
      <c r="V115" s="42"/>
      <c r="W115" s="42">
        <v>357000000</v>
      </c>
      <c r="X115" s="40">
        <v>30</v>
      </c>
      <c r="Y115" s="42">
        <v>0</v>
      </c>
      <c r="Z115" s="42"/>
      <c r="AA115" s="42"/>
      <c r="AB115" s="42"/>
      <c r="AC115" s="42"/>
      <c r="AD115" s="42">
        <f t="shared" si="98"/>
        <v>0</v>
      </c>
      <c r="AE115" s="42">
        <v>0</v>
      </c>
      <c r="AF115" s="42"/>
      <c r="AG115" s="42"/>
      <c r="AH115" s="42"/>
      <c r="AI115" s="42"/>
      <c r="AJ115" s="42"/>
      <c r="AK115" s="42"/>
      <c r="AL115" s="42"/>
      <c r="AM115" s="42">
        <f t="shared" si="99"/>
        <v>0</v>
      </c>
      <c r="AN115" s="42">
        <v>0</v>
      </c>
      <c r="AO115" s="42"/>
      <c r="AP115" s="42"/>
      <c r="AQ115" s="42"/>
      <c r="AR115" s="42"/>
      <c r="AS115" s="42"/>
      <c r="AT115" s="42"/>
      <c r="AU115" s="42"/>
      <c r="AV115" s="42">
        <f t="shared" si="100"/>
        <v>0</v>
      </c>
      <c r="AW115" s="42">
        <v>0</v>
      </c>
      <c r="AX115" s="42"/>
      <c r="AY115" s="42"/>
      <c r="AZ115" s="42"/>
      <c r="BA115" s="42"/>
      <c r="BB115" s="42"/>
      <c r="BC115" s="42"/>
      <c r="BD115" s="42"/>
      <c r="BE115" s="42">
        <f t="shared" si="101"/>
        <v>0</v>
      </c>
      <c r="BF115" s="42">
        <v>0</v>
      </c>
      <c r="BG115" s="42"/>
      <c r="BH115" s="42"/>
      <c r="BI115" s="42"/>
      <c r="BJ115" s="42"/>
      <c r="BK115" s="42"/>
      <c r="BL115" s="42"/>
      <c r="BM115" s="42"/>
      <c r="BN115" s="42">
        <f t="shared" si="102"/>
        <v>0</v>
      </c>
      <c r="BO115" s="42">
        <v>0</v>
      </c>
      <c r="BP115" s="42"/>
      <c r="BQ115" s="42"/>
      <c r="BR115" s="42"/>
      <c r="BS115" s="42"/>
      <c r="BT115" s="42"/>
      <c r="BU115" s="42"/>
      <c r="BV115" s="42"/>
      <c r="BW115" s="42">
        <f t="shared" si="103"/>
        <v>0</v>
      </c>
      <c r="BX115" s="42"/>
      <c r="BY115" s="42">
        <f t="shared" si="181"/>
        <v>0</v>
      </c>
      <c r="BZ115" s="42"/>
    </row>
    <row r="116" spans="1:78" ht="15.75" hidden="1" outlineLevel="4" thickBot="1" x14ac:dyDescent="0.25">
      <c r="A116" s="37"/>
      <c r="B116" s="38"/>
      <c r="C116" s="39"/>
      <c r="D116" s="41"/>
      <c r="E116" s="41"/>
      <c r="F116" s="41"/>
      <c r="G116" s="41">
        <f t="shared" si="149"/>
        <v>0</v>
      </c>
      <c r="H116" s="40" t="s">
        <v>29</v>
      </c>
      <c r="I116" s="40">
        <v>1</v>
      </c>
      <c r="J116" s="42"/>
      <c r="K116" s="42"/>
      <c r="L116" s="42"/>
      <c r="M116" s="42"/>
      <c r="N116" s="42">
        <v>50000000</v>
      </c>
      <c r="O116" s="42"/>
      <c r="P116" s="43">
        <f t="shared" si="150"/>
        <v>0</v>
      </c>
      <c r="Q116" s="40"/>
      <c r="R116" s="42"/>
      <c r="S116" s="42"/>
      <c r="T116" s="42"/>
      <c r="U116" s="42"/>
      <c r="V116" s="42"/>
      <c r="W116" s="42"/>
      <c r="X116" s="40"/>
      <c r="Y116" s="42">
        <v>0</v>
      </c>
      <c r="Z116" s="42"/>
      <c r="AA116" s="42"/>
      <c r="AB116" s="42"/>
      <c r="AC116" s="42"/>
      <c r="AD116" s="42">
        <f t="shared" ref="AD116:AD179" si="235">SUM(Y116:AC116)</f>
        <v>0</v>
      </c>
      <c r="AE116" s="42">
        <v>0</v>
      </c>
      <c r="AF116" s="42"/>
      <c r="AG116" s="42"/>
      <c r="AH116" s="42"/>
      <c r="AI116" s="42"/>
      <c r="AJ116" s="42"/>
      <c r="AK116" s="42"/>
      <c r="AL116" s="42"/>
      <c r="AM116" s="42">
        <f t="shared" ref="AM116:AM179" si="236">SUM(AE116:AL116)</f>
        <v>0</v>
      </c>
      <c r="AN116" s="42">
        <v>0</v>
      </c>
      <c r="AO116" s="42"/>
      <c r="AP116" s="42"/>
      <c r="AQ116" s="42"/>
      <c r="AR116" s="42"/>
      <c r="AS116" s="42"/>
      <c r="AT116" s="42"/>
      <c r="AU116" s="42"/>
      <c r="AV116" s="42">
        <f t="shared" ref="AV116:AV179" si="237">SUM(AN116:AU116)</f>
        <v>0</v>
      </c>
      <c r="AW116" s="42">
        <v>0</v>
      </c>
      <c r="AX116" s="42"/>
      <c r="AY116" s="42"/>
      <c r="AZ116" s="42"/>
      <c r="BA116" s="42"/>
      <c r="BB116" s="42"/>
      <c r="BC116" s="42"/>
      <c r="BD116" s="42"/>
      <c r="BE116" s="42">
        <f t="shared" ref="BE116:BE179" si="238">SUM(AW116:BD116)</f>
        <v>0</v>
      </c>
      <c r="BF116" s="42">
        <v>0</v>
      </c>
      <c r="BG116" s="42"/>
      <c r="BH116" s="42"/>
      <c r="BI116" s="42"/>
      <c r="BJ116" s="42"/>
      <c r="BK116" s="42"/>
      <c r="BL116" s="42"/>
      <c r="BM116" s="42"/>
      <c r="BN116" s="42">
        <f t="shared" ref="BN116:BN179" si="239">SUM(BF116:BM116)</f>
        <v>0</v>
      </c>
      <c r="BO116" s="42">
        <v>0</v>
      </c>
      <c r="BP116" s="42"/>
      <c r="BQ116" s="42"/>
      <c r="BR116" s="42"/>
      <c r="BS116" s="42"/>
      <c r="BT116" s="42"/>
      <c r="BU116" s="42"/>
      <c r="BV116" s="42"/>
      <c r="BW116" s="42">
        <f t="shared" ref="BW116:BW179" si="240">SUM(BO116:BV116)</f>
        <v>0</v>
      </c>
      <c r="BX116" s="42"/>
      <c r="BY116" s="42">
        <f t="shared" si="181"/>
        <v>0</v>
      </c>
      <c r="BZ116" s="42"/>
    </row>
    <row r="117" spans="1:78" ht="15.75" hidden="1" outlineLevel="4" thickBot="1" x14ac:dyDescent="0.25">
      <c r="A117" s="37"/>
      <c r="B117" s="38"/>
      <c r="C117" s="39"/>
      <c r="D117" s="41"/>
      <c r="E117" s="41"/>
      <c r="F117" s="41"/>
      <c r="G117" s="41">
        <f t="shared" si="149"/>
        <v>0</v>
      </c>
      <c r="H117" s="40" t="s">
        <v>41</v>
      </c>
      <c r="I117" s="40">
        <v>12</v>
      </c>
      <c r="J117" s="42">
        <f>68500000-N117</f>
        <v>68500000</v>
      </c>
      <c r="K117" s="42"/>
      <c r="L117" s="42"/>
      <c r="M117" s="42"/>
      <c r="N117" s="42"/>
      <c r="O117" s="42">
        <f t="shared" si="136"/>
        <v>68500000</v>
      </c>
      <c r="P117" s="43">
        <f t="shared" si="150"/>
        <v>68500000</v>
      </c>
      <c r="Q117" s="40">
        <v>12</v>
      </c>
      <c r="R117" s="42">
        <f>76500000-V117</f>
        <v>76500000</v>
      </c>
      <c r="S117" s="42"/>
      <c r="T117" s="42"/>
      <c r="U117" s="42"/>
      <c r="V117" s="42"/>
      <c r="W117" s="42">
        <v>68500000</v>
      </c>
      <c r="X117" s="40">
        <v>12</v>
      </c>
      <c r="Y117" s="42">
        <v>0</v>
      </c>
      <c r="Z117" s="42"/>
      <c r="AA117" s="42"/>
      <c r="AB117" s="42"/>
      <c r="AC117" s="42"/>
      <c r="AD117" s="42">
        <f t="shared" si="235"/>
        <v>0</v>
      </c>
      <c r="AE117" s="42">
        <v>0</v>
      </c>
      <c r="AF117" s="42"/>
      <c r="AG117" s="42"/>
      <c r="AH117" s="42"/>
      <c r="AI117" s="42"/>
      <c r="AJ117" s="42"/>
      <c r="AK117" s="42"/>
      <c r="AL117" s="42"/>
      <c r="AM117" s="42">
        <f t="shared" si="236"/>
        <v>0</v>
      </c>
      <c r="AN117" s="42">
        <v>0</v>
      </c>
      <c r="AO117" s="42"/>
      <c r="AP117" s="42"/>
      <c r="AQ117" s="42"/>
      <c r="AR117" s="42"/>
      <c r="AS117" s="42"/>
      <c r="AT117" s="42"/>
      <c r="AU117" s="42"/>
      <c r="AV117" s="42">
        <f t="shared" si="237"/>
        <v>0</v>
      </c>
      <c r="AW117" s="42">
        <v>0</v>
      </c>
      <c r="AX117" s="42"/>
      <c r="AY117" s="42"/>
      <c r="AZ117" s="42"/>
      <c r="BA117" s="42"/>
      <c r="BB117" s="42"/>
      <c r="BC117" s="42"/>
      <c r="BD117" s="42"/>
      <c r="BE117" s="42">
        <f t="shared" si="238"/>
        <v>0</v>
      </c>
      <c r="BF117" s="42">
        <v>0</v>
      </c>
      <c r="BG117" s="42"/>
      <c r="BH117" s="42"/>
      <c r="BI117" s="42"/>
      <c r="BJ117" s="42"/>
      <c r="BK117" s="42"/>
      <c r="BL117" s="42"/>
      <c r="BM117" s="42"/>
      <c r="BN117" s="42">
        <f t="shared" si="239"/>
        <v>0</v>
      </c>
      <c r="BO117" s="42">
        <v>0</v>
      </c>
      <c r="BP117" s="42"/>
      <c r="BQ117" s="42"/>
      <c r="BR117" s="42"/>
      <c r="BS117" s="42"/>
      <c r="BT117" s="42"/>
      <c r="BU117" s="42"/>
      <c r="BV117" s="42"/>
      <c r="BW117" s="42">
        <f t="shared" si="240"/>
        <v>0</v>
      </c>
      <c r="BX117" s="42"/>
      <c r="BY117" s="42">
        <f t="shared" si="181"/>
        <v>0</v>
      </c>
      <c r="BZ117" s="42"/>
    </row>
    <row r="118" spans="1:78" ht="48" outlineLevel="3" collapsed="1" thickBot="1" x14ac:dyDescent="0.25">
      <c r="A118" s="30" t="s">
        <v>199</v>
      </c>
      <c r="B118" s="31">
        <f t="shared" si="0"/>
        <v>15</v>
      </c>
      <c r="C118" s="32" t="s">
        <v>200</v>
      </c>
      <c r="D118" s="34"/>
      <c r="E118" s="34"/>
      <c r="F118" s="55"/>
      <c r="G118" s="34">
        <f t="shared" si="149"/>
        <v>0</v>
      </c>
      <c r="H118" s="33"/>
      <c r="I118" s="33"/>
      <c r="J118" s="35">
        <f>SUM(J119)</f>
        <v>0</v>
      </c>
      <c r="K118" s="35">
        <f>SUM(K119)</f>
        <v>0</v>
      </c>
      <c r="L118" s="35">
        <f>SUM(L119)</f>
        <v>0</v>
      </c>
      <c r="M118" s="35">
        <f>SUM(M119)</f>
        <v>0</v>
      </c>
      <c r="N118" s="35">
        <f>SUM(N119)</f>
        <v>0</v>
      </c>
      <c r="O118" s="35">
        <f t="shared" si="136"/>
        <v>0</v>
      </c>
      <c r="P118" s="36">
        <f t="shared" si="150"/>
        <v>0</v>
      </c>
      <c r="Q118" s="33"/>
      <c r="R118" s="35">
        <f>SUM(R119)</f>
        <v>150000000</v>
      </c>
      <c r="S118" s="35">
        <f>SUM(S119)</f>
        <v>0</v>
      </c>
      <c r="T118" s="35">
        <f>SUM(T119)</f>
        <v>0</v>
      </c>
      <c r="U118" s="35">
        <f>SUM(U119)</f>
        <v>0</v>
      </c>
      <c r="V118" s="35">
        <f>SUM(V119)</f>
        <v>0</v>
      </c>
      <c r="W118" s="35">
        <f t="shared" si="143"/>
        <v>150000000</v>
      </c>
      <c r="X118" s="33"/>
      <c r="Y118" s="35">
        <v>20000000</v>
      </c>
      <c r="Z118" s="35">
        <f>SUM(Z119)</f>
        <v>0</v>
      </c>
      <c r="AA118" s="35">
        <f>SUM(AA119)</f>
        <v>0</v>
      </c>
      <c r="AB118" s="35">
        <f>SUM(AB119)</f>
        <v>0</v>
      </c>
      <c r="AC118" s="35">
        <f>SUM(AC119)</f>
        <v>0</v>
      </c>
      <c r="AD118" s="35">
        <f t="shared" si="235"/>
        <v>20000000</v>
      </c>
      <c r="AE118" s="35">
        <v>20000000</v>
      </c>
      <c r="AF118" s="35">
        <f t="shared" ref="AF118:AK118" si="241">SUM(AF119)</f>
        <v>0</v>
      </c>
      <c r="AG118" s="35">
        <f t="shared" si="241"/>
        <v>0</v>
      </c>
      <c r="AH118" s="35">
        <f t="shared" si="241"/>
        <v>0</v>
      </c>
      <c r="AI118" s="35">
        <f t="shared" si="241"/>
        <v>0</v>
      </c>
      <c r="AJ118" s="35">
        <f t="shared" si="241"/>
        <v>0</v>
      </c>
      <c r="AK118" s="35">
        <f t="shared" si="241"/>
        <v>0</v>
      </c>
      <c r="AL118" s="35">
        <f>30000000</f>
        <v>30000000</v>
      </c>
      <c r="AM118" s="35">
        <f t="shared" si="236"/>
        <v>50000000</v>
      </c>
      <c r="AN118" s="35">
        <v>20000000</v>
      </c>
      <c r="AO118" s="35">
        <f t="shared" ref="AO118:AT118" si="242">SUM(AO119)</f>
        <v>0</v>
      </c>
      <c r="AP118" s="35">
        <f t="shared" si="242"/>
        <v>0</v>
      </c>
      <c r="AQ118" s="35">
        <f t="shared" si="242"/>
        <v>0</v>
      </c>
      <c r="AR118" s="35">
        <f t="shared" si="242"/>
        <v>0</v>
      </c>
      <c r="AS118" s="35">
        <f t="shared" si="242"/>
        <v>0</v>
      </c>
      <c r="AT118" s="35">
        <f t="shared" si="242"/>
        <v>0</v>
      </c>
      <c r="AU118" s="35">
        <f>30000000</f>
        <v>30000000</v>
      </c>
      <c r="AV118" s="35">
        <f t="shared" si="237"/>
        <v>50000000</v>
      </c>
      <c r="AW118" s="35">
        <v>20000000</v>
      </c>
      <c r="AX118" s="35">
        <f t="shared" ref="AX118:BC118" si="243">SUM(AX119)</f>
        <v>0</v>
      </c>
      <c r="AY118" s="35">
        <f t="shared" si="243"/>
        <v>0</v>
      </c>
      <c r="AZ118" s="35">
        <f t="shared" si="243"/>
        <v>0</v>
      </c>
      <c r="BA118" s="35">
        <f t="shared" si="243"/>
        <v>0</v>
      </c>
      <c r="BB118" s="35">
        <f t="shared" si="243"/>
        <v>0</v>
      </c>
      <c r="BC118" s="35">
        <f t="shared" si="243"/>
        <v>0</v>
      </c>
      <c r="BD118" s="35">
        <f>30000000+10000000</f>
        <v>40000000</v>
      </c>
      <c r="BE118" s="35">
        <f t="shared" si="238"/>
        <v>60000000</v>
      </c>
      <c r="BF118" s="35">
        <v>20000000</v>
      </c>
      <c r="BG118" s="35">
        <f t="shared" ref="BG118:BL118" si="244">SUM(BG119)</f>
        <v>0</v>
      </c>
      <c r="BH118" s="35">
        <f t="shared" si="244"/>
        <v>0</v>
      </c>
      <c r="BI118" s="35">
        <f t="shared" si="244"/>
        <v>0</v>
      </c>
      <c r="BJ118" s="35">
        <f t="shared" si="244"/>
        <v>0</v>
      </c>
      <c r="BK118" s="35">
        <f t="shared" si="244"/>
        <v>0</v>
      </c>
      <c r="BL118" s="35">
        <f t="shared" si="244"/>
        <v>0</v>
      </c>
      <c r="BM118" s="35">
        <f>30000000+10000000</f>
        <v>40000000</v>
      </c>
      <c r="BN118" s="35">
        <f t="shared" si="239"/>
        <v>60000000</v>
      </c>
      <c r="BO118" s="35">
        <v>20000000</v>
      </c>
      <c r="BP118" s="35">
        <f t="shared" ref="BP118:BU118" si="245">SUM(BP119)</f>
        <v>0</v>
      </c>
      <c r="BQ118" s="35">
        <f t="shared" si="245"/>
        <v>0</v>
      </c>
      <c r="BR118" s="35">
        <f t="shared" si="245"/>
        <v>0</v>
      </c>
      <c r="BS118" s="35">
        <f t="shared" si="245"/>
        <v>0</v>
      </c>
      <c r="BT118" s="35">
        <f t="shared" si="245"/>
        <v>0</v>
      </c>
      <c r="BU118" s="35">
        <f t="shared" si="245"/>
        <v>0</v>
      </c>
      <c r="BV118" s="35">
        <f>30000000+10000000</f>
        <v>40000000</v>
      </c>
      <c r="BW118" s="35">
        <f t="shared" si="240"/>
        <v>60000000</v>
      </c>
      <c r="BX118" s="35">
        <f>BW118</f>
        <v>60000000</v>
      </c>
      <c r="BY118" s="35">
        <f t="shared" si="181"/>
        <v>0</v>
      </c>
      <c r="BZ118" s="35"/>
    </row>
    <row r="119" spans="1:78" ht="15.75" hidden="1" outlineLevel="4" thickBot="1" x14ac:dyDescent="0.25">
      <c r="A119" s="37"/>
      <c r="B119" s="38">
        <f t="shared" si="0"/>
        <v>0</v>
      </c>
      <c r="C119" s="39"/>
      <c r="D119" s="41"/>
      <c r="E119" s="41"/>
      <c r="F119" s="41"/>
      <c r="G119" s="41">
        <f t="shared" si="149"/>
        <v>0</v>
      </c>
      <c r="H119" s="40" t="s">
        <v>196</v>
      </c>
      <c r="I119" s="40">
        <v>0</v>
      </c>
      <c r="J119" s="42">
        <v>0</v>
      </c>
      <c r="K119" s="42"/>
      <c r="L119" s="42"/>
      <c r="M119" s="42"/>
      <c r="N119" s="42"/>
      <c r="O119" s="42">
        <f t="shared" si="136"/>
        <v>0</v>
      </c>
      <c r="P119" s="43">
        <f t="shared" si="150"/>
        <v>0</v>
      </c>
      <c r="Q119" s="40">
        <v>30</v>
      </c>
      <c r="R119" s="42">
        <v>150000000</v>
      </c>
      <c r="S119" s="42"/>
      <c r="T119" s="42"/>
      <c r="U119" s="42"/>
      <c r="V119" s="42"/>
      <c r="W119" s="42">
        <f t="shared" si="143"/>
        <v>150000000</v>
      </c>
      <c r="X119" s="40">
        <v>30</v>
      </c>
      <c r="Y119" s="42">
        <v>0</v>
      </c>
      <c r="Z119" s="42"/>
      <c r="AA119" s="42"/>
      <c r="AB119" s="42"/>
      <c r="AC119" s="42"/>
      <c r="AD119" s="42">
        <f t="shared" si="235"/>
        <v>0</v>
      </c>
      <c r="AE119" s="42">
        <v>0</v>
      </c>
      <c r="AF119" s="42"/>
      <c r="AG119" s="42"/>
      <c r="AH119" s="42"/>
      <c r="AI119" s="42"/>
      <c r="AJ119" s="42"/>
      <c r="AK119" s="42"/>
      <c r="AL119" s="42"/>
      <c r="AM119" s="42">
        <f t="shared" si="236"/>
        <v>0</v>
      </c>
      <c r="AN119" s="42">
        <v>0</v>
      </c>
      <c r="AO119" s="42"/>
      <c r="AP119" s="42"/>
      <c r="AQ119" s="42"/>
      <c r="AR119" s="42"/>
      <c r="AS119" s="42"/>
      <c r="AT119" s="42"/>
      <c r="AU119" s="42"/>
      <c r="AV119" s="42">
        <f t="shared" si="237"/>
        <v>0</v>
      </c>
      <c r="AW119" s="42">
        <v>0</v>
      </c>
      <c r="AX119" s="42"/>
      <c r="AY119" s="42"/>
      <c r="AZ119" s="42"/>
      <c r="BA119" s="42"/>
      <c r="BB119" s="42"/>
      <c r="BC119" s="42"/>
      <c r="BD119" s="42"/>
      <c r="BE119" s="42">
        <f t="shared" si="238"/>
        <v>0</v>
      </c>
      <c r="BF119" s="42">
        <v>0</v>
      </c>
      <c r="BG119" s="42"/>
      <c r="BH119" s="42"/>
      <c r="BI119" s="42"/>
      <c r="BJ119" s="42"/>
      <c r="BK119" s="42"/>
      <c r="BL119" s="42"/>
      <c r="BM119" s="42"/>
      <c r="BN119" s="42">
        <f t="shared" si="239"/>
        <v>0</v>
      </c>
      <c r="BO119" s="42">
        <v>0</v>
      </c>
      <c r="BP119" s="42"/>
      <c r="BQ119" s="42"/>
      <c r="BR119" s="42"/>
      <c r="BS119" s="42"/>
      <c r="BT119" s="42"/>
      <c r="BU119" s="42"/>
      <c r="BV119" s="42"/>
      <c r="BW119" s="42">
        <f t="shared" si="240"/>
        <v>0</v>
      </c>
      <c r="BX119" s="42"/>
      <c r="BY119" s="42">
        <f t="shared" si="181"/>
        <v>0</v>
      </c>
      <c r="BZ119" s="42"/>
    </row>
    <row r="120" spans="1:78" ht="48" outlineLevel="3" collapsed="1" thickBot="1" x14ac:dyDescent="0.25">
      <c r="A120" s="30" t="s">
        <v>201</v>
      </c>
      <c r="B120" s="31">
        <f t="shared" si="0"/>
        <v>15</v>
      </c>
      <c r="C120" s="32" t="s">
        <v>202</v>
      </c>
      <c r="D120" s="34"/>
      <c r="E120" s="34"/>
      <c r="F120" s="55"/>
      <c r="G120" s="34">
        <f t="shared" si="149"/>
        <v>0</v>
      </c>
      <c r="H120" s="33"/>
      <c r="I120" s="33"/>
      <c r="J120" s="35">
        <f>SUM(J121)</f>
        <v>0</v>
      </c>
      <c r="K120" s="35">
        <f>SUM(K121)</f>
        <v>0</v>
      </c>
      <c r="L120" s="35">
        <f>SUM(L121)</f>
        <v>0</v>
      </c>
      <c r="M120" s="35">
        <f>SUM(M121)</f>
        <v>0</v>
      </c>
      <c r="N120" s="35">
        <f>SUM(N121)</f>
        <v>0</v>
      </c>
      <c r="O120" s="35">
        <f t="shared" si="136"/>
        <v>0</v>
      </c>
      <c r="P120" s="36">
        <f t="shared" si="150"/>
        <v>0</v>
      </c>
      <c r="Q120" s="33"/>
      <c r="R120" s="35">
        <f>SUM(R121)</f>
        <v>50000000</v>
      </c>
      <c r="S120" s="35">
        <f>SUM(S121)</f>
        <v>0</v>
      </c>
      <c r="T120" s="35">
        <f>SUM(T121)</f>
        <v>0</v>
      </c>
      <c r="U120" s="35">
        <f>SUM(U121)</f>
        <v>0</v>
      </c>
      <c r="V120" s="35">
        <f>SUM(V121)</f>
        <v>0</v>
      </c>
      <c r="W120" s="35">
        <f t="shared" si="143"/>
        <v>50000000</v>
      </c>
      <c r="X120" s="33"/>
      <c r="Y120" s="35">
        <v>360000000</v>
      </c>
      <c r="Z120" s="35">
        <f>SUM(Z121)</f>
        <v>0</v>
      </c>
      <c r="AA120" s="35">
        <f>SUM(AA121)</f>
        <v>0</v>
      </c>
      <c r="AB120" s="35">
        <f>SUM(AB121)</f>
        <v>0</v>
      </c>
      <c r="AC120" s="35">
        <f>SUM(AC121)</f>
        <v>0</v>
      </c>
      <c r="AD120" s="35">
        <f t="shared" si="235"/>
        <v>360000000</v>
      </c>
      <c r="AE120" s="35">
        <v>360000000</v>
      </c>
      <c r="AF120" s="35">
        <f t="shared" ref="AF120:AL120" si="246">SUM(AF121)</f>
        <v>0</v>
      </c>
      <c r="AG120" s="35">
        <f t="shared" si="246"/>
        <v>0</v>
      </c>
      <c r="AH120" s="35">
        <f t="shared" si="246"/>
        <v>0</v>
      </c>
      <c r="AI120" s="35">
        <f t="shared" si="246"/>
        <v>0</v>
      </c>
      <c r="AJ120" s="35">
        <f t="shared" si="246"/>
        <v>0</v>
      </c>
      <c r="AK120" s="35">
        <f t="shared" si="246"/>
        <v>0</v>
      </c>
      <c r="AL120" s="35">
        <f t="shared" si="246"/>
        <v>0</v>
      </c>
      <c r="AM120" s="35">
        <f t="shared" si="236"/>
        <v>360000000</v>
      </c>
      <c r="AN120" s="35">
        <v>360000000</v>
      </c>
      <c r="AO120" s="35">
        <f t="shared" ref="AO120:AU120" si="247">SUM(AO121)</f>
        <v>0</v>
      </c>
      <c r="AP120" s="35">
        <f t="shared" si="247"/>
        <v>0</v>
      </c>
      <c r="AQ120" s="35">
        <f t="shared" si="247"/>
        <v>0</v>
      </c>
      <c r="AR120" s="35">
        <f t="shared" si="247"/>
        <v>0</v>
      </c>
      <c r="AS120" s="35">
        <f t="shared" si="247"/>
        <v>0</v>
      </c>
      <c r="AT120" s="35">
        <f t="shared" si="247"/>
        <v>0</v>
      </c>
      <c r="AU120" s="35">
        <f t="shared" si="247"/>
        <v>0</v>
      </c>
      <c r="AV120" s="35">
        <f t="shared" si="237"/>
        <v>360000000</v>
      </c>
      <c r="AW120" s="35">
        <f>360000000-200000000</f>
        <v>160000000</v>
      </c>
      <c r="AX120" s="35">
        <f t="shared" ref="AX120:BD120" si="248">SUM(AX121)</f>
        <v>0</v>
      </c>
      <c r="AY120" s="35">
        <f t="shared" si="248"/>
        <v>0</v>
      </c>
      <c r="AZ120" s="35">
        <f t="shared" si="248"/>
        <v>0</v>
      </c>
      <c r="BA120" s="35">
        <f t="shared" si="248"/>
        <v>0</v>
      </c>
      <c r="BB120" s="35">
        <f t="shared" si="248"/>
        <v>0</v>
      </c>
      <c r="BC120" s="35">
        <f t="shared" si="248"/>
        <v>0</v>
      </c>
      <c r="BD120" s="35">
        <f t="shared" si="248"/>
        <v>0</v>
      </c>
      <c r="BE120" s="35">
        <f t="shared" si="238"/>
        <v>160000000</v>
      </c>
      <c r="BF120" s="35">
        <f>360000000-200000000</f>
        <v>160000000</v>
      </c>
      <c r="BG120" s="35">
        <f t="shared" ref="BG120:BM120" si="249">SUM(BG121)</f>
        <v>0</v>
      </c>
      <c r="BH120" s="35">
        <f t="shared" si="249"/>
        <v>0</v>
      </c>
      <c r="BI120" s="35">
        <f t="shared" si="249"/>
        <v>0</v>
      </c>
      <c r="BJ120" s="35">
        <f t="shared" si="249"/>
        <v>0</v>
      </c>
      <c r="BK120" s="35">
        <f t="shared" si="249"/>
        <v>0</v>
      </c>
      <c r="BL120" s="35">
        <f t="shared" si="249"/>
        <v>0</v>
      </c>
      <c r="BM120" s="35">
        <f t="shared" si="249"/>
        <v>0</v>
      </c>
      <c r="BN120" s="35">
        <f t="shared" si="239"/>
        <v>160000000</v>
      </c>
      <c r="BO120" s="35">
        <f>360000000-200000000</f>
        <v>160000000</v>
      </c>
      <c r="BP120" s="35">
        <f t="shared" ref="BP120:BV120" si="250">SUM(BP121)</f>
        <v>0</v>
      </c>
      <c r="BQ120" s="35">
        <f t="shared" si="250"/>
        <v>0</v>
      </c>
      <c r="BR120" s="35">
        <f t="shared" si="250"/>
        <v>0</v>
      </c>
      <c r="BS120" s="35">
        <f t="shared" si="250"/>
        <v>0</v>
      </c>
      <c r="BT120" s="35">
        <f t="shared" si="250"/>
        <v>0</v>
      </c>
      <c r="BU120" s="35">
        <f t="shared" si="250"/>
        <v>0</v>
      </c>
      <c r="BV120" s="35">
        <f t="shared" si="250"/>
        <v>0</v>
      </c>
      <c r="BW120" s="35">
        <f t="shared" si="240"/>
        <v>160000000</v>
      </c>
      <c r="BX120" s="35">
        <f>BW120</f>
        <v>160000000</v>
      </c>
      <c r="BY120" s="35">
        <f t="shared" si="181"/>
        <v>0</v>
      </c>
      <c r="BZ120" s="35"/>
    </row>
    <row r="121" spans="1:78" ht="15.75" hidden="1" outlineLevel="4" thickBot="1" x14ac:dyDescent="0.25">
      <c r="A121" s="37"/>
      <c r="B121" s="38">
        <f t="shared" si="0"/>
        <v>0</v>
      </c>
      <c r="C121" s="39"/>
      <c r="D121" s="41"/>
      <c r="E121" s="41"/>
      <c r="F121" s="41"/>
      <c r="G121" s="41">
        <f t="shared" si="149"/>
        <v>0</v>
      </c>
      <c r="H121" s="40" t="s">
        <v>28</v>
      </c>
      <c r="I121" s="40">
        <v>0</v>
      </c>
      <c r="J121" s="42">
        <v>0</v>
      </c>
      <c r="K121" s="42"/>
      <c r="L121" s="42"/>
      <c r="M121" s="42"/>
      <c r="N121" s="42"/>
      <c r="O121" s="42">
        <f t="shared" si="136"/>
        <v>0</v>
      </c>
      <c r="P121" s="43">
        <f t="shared" si="150"/>
        <v>0</v>
      </c>
      <c r="Q121" s="40">
        <v>40</v>
      </c>
      <c r="R121" s="42">
        <v>50000000</v>
      </c>
      <c r="S121" s="42"/>
      <c r="T121" s="42"/>
      <c r="U121" s="42"/>
      <c r="V121" s="42"/>
      <c r="W121" s="42">
        <f t="shared" si="143"/>
        <v>50000000</v>
      </c>
      <c r="X121" s="40">
        <v>0</v>
      </c>
      <c r="Y121" s="42">
        <v>0</v>
      </c>
      <c r="Z121" s="42"/>
      <c r="AA121" s="42"/>
      <c r="AB121" s="42"/>
      <c r="AC121" s="42"/>
      <c r="AD121" s="42">
        <f t="shared" si="235"/>
        <v>0</v>
      </c>
      <c r="AE121" s="42">
        <v>0</v>
      </c>
      <c r="AF121" s="42"/>
      <c r="AG121" s="42"/>
      <c r="AH121" s="42"/>
      <c r="AI121" s="42"/>
      <c r="AJ121" s="42"/>
      <c r="AK121" s="42"/>
      <c r="AL121" s="42"/>
      <c r="AM121" s="42">
        <f t="shared" si="236"/>
        <v>0</v>
      </c>
      <c r="AN121" s="42">
        <v>0</v>
      </c>
      <c r="AO121" s="42"/>
      <c r="AP121" s="42"/>
      <c r="AQ121" s="42"/>
      <c r="AR121" s="42"/>
      <c r="AS121" s="42"/>
      <c r="AT121" s="42"/>
      <c r="AU121" s="42"/>
      <c r="AV121" s="42">
        <f t="shared" si="237"/>
        <v>0</v>
      </c>
      <c r="AW121" s="42">
        <v>0</v>
      </c>
      <c r="AX121" s="42"/>
      <c r="AY121" s="42"/>
      <c r="AZ121" s="42"/>
      <c r="BA121" s="42"/>
      <c r="BB121" s="42"/>
      <c r="BC121" s="42"/>
      <c r="BD121" s="42"/>
      <c r="BE121" s="42">
        <f t="shared" si="238"/>
        <v>0</v>
      </c>
      <c r="BF121" s="42">
        <v>0</v>
      </c>
      <c r="BG121" s="42"/>
      <c r="BH121" s="42"/>
      <c r="BI121" s="42"/>
      <c r="BJ121" s="42"/>
      <c r="BK121" s="42"/>
      <c r="BL121" s="42"/>
      <c r="BM121" s="42"/>
      <c r="BN121" s="42">
        <f t="shared" si="239"/>
        <v>0</v>
      </c>
      <c r="BO121" s="42">
        <v>0</v>
      </c>
      <c r="BP121" s="42"/>
      <c r="BQ121" s="42"/>
      <c r="BR121" s="42"/>
      <c r="BS121" s="42"/>
      <c r="BT121" s="42"/>
      <c r="BU121" s="42"/>
      <c r="BV121" s="42"/>
      <c r="BW121" s="42">
        <f t="shared" si="240"/>
        <v>0</v>
      </c>
      <c r="BX121" s="42"/>
      <c r="BY121" s="42">
        <f t="shared" si="181"/>
        <v>0</v>
      </c>
      <c r="BZ121" s="42"/>
    </row>
    <row r="122" spans="1:78" ht="32.25" outlineLevel="3" collapsed="1" thickBot="1" x14ac:dyDescent="0.25">
      <c r="A122" s="30" t="s">
        <v>203</v>
      </c>
      <c r="B122" s="31">
        <f t="shared" si="0"/>
        <v>15</v>
      </c>
      <c r="C122" s="32" t="s">
        <v>204</v>
      </c>
      <c r="D122" s="34"/>
      <c r="E122" s="34"/>
      <c r="F122" s="55"/>
      <c r="G122" s="34">
        <f t="shared" si="149"/>
        <v>0</v>
      </c>
      <c r="H122" s="33"/>
      <c r="I122" s="33"/>
      <c r="J122" s="35">
        <f>SUM(J123)</f>
        <v>0</v>
      </c>
      <c r="K122" s="35">
        <f>SUM(K123)</f>
        <v>0</v>
      </c>
      <c r="L122" s="35">
        <f>SUM(L123)</f>
        <v>0</v>
      </c>
      <c r="M122" s="35">
        <f>SUM(M123)</f>
        <v>0</v>
      </c>
      <c r="N122" s="35">
        <f>SUM(N123)</f>
        <v>0</v>
      </c>
      <c r="O122" s="35">
        <f t="shared" si="136"/>
        <v>0</v>
      </c>
      <c r="P122" s="36">
        <f t="shared" si="150"/>
        <v>0</v>
      </c>
      <c r="Q122" s="33"/>
      <c r="R122" s="35">
        <f>SUM(R123)</f>
        <v>50000000</v>
      </c>
      <c r="S122" s="35">
        <f>SUM(S123)</f>
        <v>0</v>
      </c>
      <c r="T122" s="35">
        <f>SUM(T123)</f>
        <v>0</v>
      </c>
      <c r="U122" s="35">
        <f>SUM(U123)</f>
        <v>0</v>
      </c>
      <c r="V122" s="35">
        <f>SUM(V123)</f>
        <v>0</v>
      </c>
      <c r="W122" s="35">
        <f t="shared" si="143"/>
        <v>50000000</v>
      </c>
      <c r="X122" s="33"/>
      <c r="Y122" s="35">
        <v>0</v>
      </c>
      <c r="Z122" s="35">
        <f>SUM(Z123)</f>
        <v>0</v>
      </c>
      <c r="AA122" s="35">
        <f>SUM(AA123)</f>
        <v>0</v>
      </c>
      <c r="AB122" s="35">
        <f>SUM(AB123)</f>
        <v>0</v>
      </c>
      <c r="AC122" s="35">
        <f>SUM(AC123)</f>
        <v>0</v>
      </c>
      <c r="AD122" s="35">
        <f t="shared" si="235"/>
        <v>0</v>
      </c>
      <c r="AE122" s="35">
        <v>0</v>
      </c>
      <c r="AF122" s="35">
        <f t="shared" ref="AF122:AL122" si="251">SUM(AF123)</f>
        <v>0</v>
      </c>
      <c r="AG122" s="35">
        <f t="shared" si="251"/>
        <v>0</v>
      </c>
      <c r="AH122" s="35">
        <f t="shared" si="251"/>
        <v>0</v>
      </c>
      <c r="AI122" s="35">
        <f t="shared" si="251"/>
        <v>0</v>
      </c>
      <c r="AJ122" s="35">
        <f t="shared" si="251"/>
        <v>0</v>
      </c>
      <c r="AK122" s="35">
        <f t="shared" si="251"/>
        <v>0</v>
      </c>
      <c r="AL122" s="35">
        <f t="shared" si="251"/>
        <v>0</v>
      </c>
      <c r="AM122" s="35">
        <f t="shared" si="236"/>
        <v>0</v>
      </c>
      <c r="AN122" s="35">
        <v>0</v>
      </c>
      <c r="AO122" s="35">
        <f t="shared" ref="AO122:AU122" si="252">SUM(AO123)</f>
        <v>0</v>
      </c>
      <c r="AP122" s="35">
        <f t="shared" si="252"/>
        <v>0</v>
      </c>
      <c r="AQ122" s="35">
        <f t="shared" si="252"/>
        <v>0</v>
      </c>
      <c r="AR122" s="35">
        <f t="shared" si="252"/>
        <v>0</v>
      </c>
      <c r="AS122" s="35">
        <f t="shared" si="252"/>
        <v>0</v>
      </c>
      <c r="AT122" s="35">
        <f t="shared" si="252"/>
        <v>0</v>
      </c>
      <c r="AU122" s="35">
        <f t="shared" si="252"/>
        <v>0</v>
      </c>
      <c r="AV122" s="35">
        <f t="shared" si="237"/>
        <v>0</v>
      </c>
      <c r="AW122" s="35">
        <v>0</v>
      </c>
      <c r="AX122" s="35">
        <f t="shared" ref="AX122:BD122" si="253">SUM(AX123)</f>
        <v>0</v>
      </c>
      <c r="AY122" s="35">
        <f t="shared" si="253"/>
        <v>0</v>
      </c>
      <c r="AZ122" s="35">
        <f t="shared" si="253"/>
        <v>0</v>
      </c>
      <c r="BA122" s="35">
        <f t="shared" si="253"/>
        <v>0</v>
      </c>
      <c r="BB122" s="35">
        <f t="shared" si="253"/>
        <v>0</v>
      </c>
      <c r="BC122" s="35">
        <f t="shared" si="253"/>
        <v>0</v>
      </c>
      <c r="BD122" s="35">
        <f t="shared" si="253"/>
        <v>0</v>
      </c>
      <c r="BE122" s="35">
        <f t="shared" si="238"/>
        <v>0</v>
      </c>
      <c r="BF122" s="35">
        <v>0</v>
      </c>
      <c r="BG122" s="35">
        <f t="shared" ref="BG122:BM122" si="254">SUM(BG123)</f>
        <v>0</v>
      </c>
      <c r="BH122" s="35">
        <f t="shared" si="254"/>
        <v>0</v>
      </c>
      <c r="BI122" s="35">
        <f t="shared" si="254"/>
        <v>0</v>
      </c>
      <c r="BJ122" s="35">
        <f t="shared" si="254"/>
        <v>0</v>
      </c>
      <c r="BK122" s="35">
        <f t="shared" si="254"/>
        <v>0</v>
      </c>
      <c r="BL122" s="35">
        <f t="shared" si="254"/>
        <v>0</v>
      </c>
      <c r="BM122" s="35">
        <f t="shared" si="254"/>
        <v>0</v>
      </c>
      <c r="BN122" s="35">
        <f t="shared" si="239"/>
        <v>0</v>
      </c>
      <c r="BO122" s="35">
        <v>0</v>
      </c>
      <c r="BP122" s="35">
        <f t="shared" ref="BP122:BV122" si="255">SUM(BP123)</f>
        <v>0</v>
      </c>
      <c r="BQ122" s="35">
        <f t="shared" si="255"/>
        <v>0</v>
      </c>
      <c r="BR122" s="35">
        <f t="shared" si="255"/>
        <v>0</v>
      </c>
      <c r="BS122" s="35">
        <f t="shared" si="255"/>
        <v>0</v>
      </c>
      <c r="BT122" s="35">
        <f t="shared" si="255"/>
        <v>0</v>
      </c>
      <c r="BU122" s="35">
        <f t="shared" si="255"/>
        <v>0</v>
      </c>
      <c r="BV122" s="35">
        <f t="shared" si="255"/>
        <v>0</v>
      </c>
      <c r="BW122" s="35">
        <f t="shared" si="240"/>
        <v>0</v>
      </c>
      <c r="BX122" s="35">
        <f>BW122</f>
        <v>0</v>
      </c>
      <c r="BY122" s="35">
        <f t="shared" si="181"/>
        <v>0</v>
      </c>
      <c r="BZ122" s="35"/>
    </row>
    <row r="123" spans="1:78" ht="15.75" hidden="1" outlineLevel="4" thickBot="1" x14ac:dyDescent="0.25">
      <c r="A123" s="37"/>
      <c r="B123" s="38">
        <f t="shared" si="0"/>
        <v>0</v>
      </c>
      <c r="C123" s="39"/>
      <c r="D123" s="41"/>
      <c r="E123" s="41"/>
      <c r="F123" s="41"/>
      <c r="G123" s="41">
        <f t="shared" si="149"/>
        <v>0</v>
      </c>
      <c r="H123" s="40" t="s">
        <v>196</v>
      </c>
      <c r="I123" s="40">
        <v>0</v>
      </c>
      <c r="J123" s="42">
        <v>0</v>
      </c>
      <c r="K123" s="42"/>
      <c r="L123" s="42"/>
      <c r="M123" s="42"/>
      <c r="N123" s="42"/>
      <c r="O123" s="42">
        <f t="shared" si="136"/>
        <v>0</v>
      </c>
      <c r="P123" s="43">
        <f t="shared" si="150"/>
        <v>0</v>
      </c>
      <c r="Q123" s="40">
        <v>25</v>
      </c>
      <c r="R123" s="42">
        <v>50000000</v>
      </c>
      <c r="S123" s="42"/>
      <c r="T123" s="42"/>
      <c r="U123" s="42"/>
      <c r="V123" s="42"/>
      <c r="W123" s="42">
        <f t="shared" si="143"/>
        <v>50000000</v>
      </c>
      <c r="X123" s="40">
        <v>25</v>
      </c>
      <c r="Y123" s="42">
        <v>50000000</v>
      </c>
      <c r="Z123" s="42"/>
      <c r="AA123" s="42"/>
      <c r="AB123" s="42"/>
      <c r="AC123" s="42"/>
      <c r="AD123" s="42">
        <f t="shared" si="235"/>
        <v>50000000</v>
      </c>
      <c r="AE123" s="42">
        <v>50000000</v>
      </c>
      <c r="AF123" s="42"/>
      <c r="AG123" s="42"/>
      <c r="AH123" s="42"/>
      <c r="AI123" s="42"/>
      <c r="AJ123" s="42"/>
      <c r="AK123" s="42"/>
      <c r="AL123" s="42"/>
      <c r="AM123" s="42">
        <f t="shared" si="236"/>
        <v>50000000</v>
      </c>
      <c r="AN123" s="42">
        <v>50000000</v>
      </c>
      <c r="AO123" s="42"/>
      <c r="AP123" s="42"/>
      <c r="AQ123" s="42"/>
      <c r="AR123" s="42"/>
      <c r="AS123" s="42"/>
      <c r="AT123" s="42"/>
      <c r="AU123" s="42"/>
      <c r="AV123" s="42">
        <f t="shared" si="237"/>
        <v>50000000</v>
      </c>
      <c r="AW123" s="42">
        <v>50000000</v>
      </c>
      <c r="AX123" s="42"/>
      <c r="AY123" s="42"/>
      <c r="AZ123" s="42"/>
      <c r="BA123" s="42"/>
      <c r="BB123" s="42"/>
      <c r="BC123" s="42"/>
      <c r="BD123" s="42"/>
      <c r="BE123" s="42">
        <f t="shared" si="238"/>
        <v>50000000</v>
      </c>
      <c r="BF123" s="42">
        <v>50000000</v>
      </c>
      <c r="BG123" s="42"/>
      <c r="BH123" s="42"/>
      <c r="BI123" s="42"/>
      <c r="BJ123" s="42"/>
      <c r="BK123" s="42"/>
      <c r="BL123" s="42"/>
      <c r="BM123" s="42"/>
      <c r="BN123" s="42">
        <f t="shared" si="239"/>
        <v>50000000</v>
      </c>
      <c r="BO123" s="42">
        <v>50000000</v>
      </c>
      <c r="BP123" s="42"/>
      <c r="BQ123" s="42"/>
      <c r="BR123" s="42"/>
      <c r="BS123" s="42"/>
      <c r="BT123" s="42"/>
      <c r="BU123" s="42"/>
      <c r="BV123" s="42"/>
      <c r="BW123" s="42">
        <f t="shared" si="240"/>
        <v>50000000</v>
      </c>
      <c r="BX123" s="42"/>
      <c r="BY123" s="42">
        <f t="shared" si="181"/>
        <v>-50000000</v>
      </c>
      <c r="BZ123" s="42"/>
    </row>
    <row r="124" spans="1:78" ht="32.25" outlineLevel="1" thickBot="1" x14ac:dyDescent="0.25">
      <c r="A124" s="19">
        <v>0.14656250000000001</v>
      </c>
      <c r="B124" s="20">
        <f t="shared" si="0"/>
        <v>9</v>
      </c>
      <c r="C124" s="21" t="s">
        <v>205</v>
      </c>
      <c r="D124" s="23">
        <f>SUM(D125)</f>
        <v>19440000</v>
      </c>
      <c r="E124" s="23">
        <f>SUM(E125)</f>
        <v>0</v>
      </c>
      <c r="F124" s="53"/>
      <c r="G124" s="23">
        <f t="shared" si="149"/>
        <v>19440000</v>
      </c>
      <c r="H124" s="51"/>
      <c r="I124" s="51"/>
      <c r="J124" s="22">
        <f>SUM(J125)</f>
        <v>20000000</v>
      </c>
      <c r="K124" s="22">
        <f>SUM(K125)</f>
        <v>0</v>
      </c>
      <c r="L124" s="22">
        <f>SUM(L125)</f>
        <v>0</v>
      </c>
      <c r="M124" s="22">
        <f>SUM(M125)</f>
        <v>0</v>
      </c>
      <c r="N124" s="22">
        <f>SUM(N125)</f>
        <v>0</v>
      </c>
      <c r="O124" s="22">
        <f t="shared" si="136"/>
        <v>20000000</v>
      </c>
      <c r="P124" s="24">
        <f t="shared" si="150"/>
        <v>560000</v>
      </c>
      <c r="Q124" s="51"/>
      <c r="R124" s="22">
        <f>SUM(R125)</f>
        <v>15000000</v>
      </c>
      <c r="S124" s="22">
        <f>SUM(S125)</f>
        <v>0</v>
      </c>
      <c r="T124" s="22">
        <f>SUM(T125)</f>
        <v>0</v>
      </c>
      <c r="U124" s="22">
        <f>SUM(U125)</f>
        <v>0</v>
      </c>
      <c r="V124" s="22">
        <f>SUM(V125)</f>
        <v>0</v>
      </c>
      <c r="W124" s="22">
        <f t="shared" si="143"/>
        <v>15000000</v>
      </c>
      <c r="X124" s="51"/>
      <c r="Y124" s="22">
        <f t="shared" ref="Y124:BX124" si="256">SUM(Y125)</f>
        <v>20000000</v>
      </c>
      <c r="Z124" s="22">
        <f t="shared" si="256"/>
        <v>0</v>
      </c>
      <c r="AA124" s="22">
        <f t="shared" si="256"/>
        <v>0</v>
      </c>
      <c r="AB124" s="22">
        <f t="shared" si="256"/>
        <v>0</v>
      </c>
      <c r="AC124" s="22">
        <f t="shared" si="256"/>
        <v>0</v>
      </c>
      <c r="AD124" s="22">
        <f t="shared" si="235"/>
        <v>20000000</v>
      </c>
      <c r="AE124" s="22">
        <f t="shared" si="256"/>
        <v>20000000</v>
      </c>
      <c r="AF124" s="22">
        <f t="shared" si="256"/>
        <v>0</v>
      </c>
      <c r="AG124" s="22">
        <f t="shared" si="256"/>
        <v>0</v>
      </c>
      <c r="AH124" s="22">
        <f t="shared" si="256"/>
        <v>0</v>
      </c>
      <c r="AI124" s="22">
        <f t="shared" si="256"/>
        <v>0</v>
      </c>
      <c r="AJ124" s="22">
        <f t="shared" si="256"/>
        <v>0</v>
      </c>
      <c r="AK124" s="22">
        <f t="shared" si="256"/>
        <v>0</v>
      </c>
      <c r="AL124" s="22">
        <f t="shared" si="256"/>
        <v>0</v>
      </c>
      <c r="AM124" s="22">
        <f t="shared" si="236"/>
        <v>20000000</v>
      </c>
      <c r="AN124" s="22">
        <f t="shared" si="256"/>
        <v>20000000</v>
      </c>
      <c r="AO124" s="22">
        <f t="shared" si="256"/>
        <v>0</v>
      </c>
      <c r="AP124" s="22">
        <f t="shared" si="256"/>
        <v>0</v>
      </c>
      <c r="AQ124" s="22">
        <f t="shared" si="256"/>
        <v>0</v>
      </c>
      <c r="AR124" s="22">
        <f t="shared" si="256"/>
        <v>0</v>
      </c>
      <c r="AS124" s="22">
        <f t="shared" si="256"/>
        <v>0</v>
      </c>
      <c r="AT124" s="22">
        <f t="shared" si="256"/>
        <v>0</v>
      </c>
      <c r="AU124" s="22">
        <f t="shared" si="256"/>
        <v>0</v>
      </c>
      <c r="AV124" s="22">
        <f t="shared" si="237"/>
        <v>20000000</v>
      </c>
      <c r="AW124" s="22">
        <f t="shared" si="256"/>
        <v>20000000</v>
      </c>
      <c r="AX124" s="22">
        <f t="shared" si="256"/>
        <v>0</v>
      </c>
      <c r="AY124" s="22">
        <f t="shared" si="256"/>
        <v>0</v>
      </c>
      <c r="AZ124" s="22">
        <f t="shared" si="256"/>
        <v>0</v>
      </c>
      <c r="BA124" s="22">
        <f t="shared" si="256"/>
        <v>0</v>
      </c>
      <c r="BB124" s="22">
        <f t="shared" si="256"/>
        <v>0</v>
      </c>
      <c r="BC124" s="22">
        <f t="shared" si="256"/>
        <v>0</v>
      </c>
      <c r="BD124" s="22">
        <f t="shared" si="256"/>
        <v>0</v>
      </c>
      <c r="BE124" s="22">
        <f t="shared" si="238"/>
        <v>20000000</v>
      </c>
      <c r="BF124" s="22">
        <f t="shared" si="256"/>
        <v>20000000</v>
      </c>
      <c r="BG124" s="22">
        <f t="shared" si="256"/>
        <v>0</v>
      </c>
      <c r="BH124" s="22">
        <f t="shared" si="256"/>
        <v>0</v>
      </c>
      <c r="BI124" s="22">
        <f t="shared" si="256"/>
        <v>0</v>
      </c>
      <c r="BJ124" s="22">
        <f t="shared" si="256"/>
        <v>0</v>
      </c>
      <c r="BK124" s="22">
        <f t="shared" si="256"/>
        <v>0</v>
      </c>
      <c r="BL124" s="22">
        <f t="shared" si="256"/>
        <v>0</v>
      </c>
      <c r="BM124" s="22">
        <f t="shared" si="256"/>
        <v>0</v>
      </c>
      <c r="BN124" s="22">
        <f t="shared" si="239"/>
        <v>20000000</v>
      </c>
      <c r="BO124" s="22">
        <f t="shared" si="256"/>
        <v>20000000</v>
      </c>
      <c r="BP124" s="22">
        <f t="shared" si="256"/>
        <v>0</v>
      </c>
      <c r="BQ124" s="22">
        <f t="shared" si="256"/>
        <v>0</v>
      </c>
      <c r="BR124" s="22">
        <f t="shared" si="256"/>
        <v>0</v>
      </c>
      <c r="BS124" s="22">
        <f t="shared" si="256"/>
        <v>0</v>
      </c>
      <c r="BT124" s="22">
        <f t="shared" si="256"/>
        <v>0</v>
      </c>
      <c r="BU124" s="22">
        <f t="shared" si="256"/>
        <v>0</v>
      </c>
      <c r="BV124" s="22">
        <f t="shared" si="256"/>
        <v>0</v>
      </c>
      <c r="BW124" s="22">
        <f t="shared" si="240"/>
        <v>20000000</v>
      </c>
      <c r="BX124" s="22">
        <f t="shared" si="256"/>
        <v>20000000</v>
      </c>
      <c r="BY124" s="22">
        <f t="shared" si="181"/>
        <v>0</v>
      </c>
      <c r="BZ124" s="22"/>
    </row>
    <row r="125" spans="1:78" ht="79.5" outlineLevel="2" thickBot="1" x14ac:dyDescent="0.25">
      <c r="A125" s="25" t="s">
        <v>206</v>
      </c>
      <c r="B125" s="26">
        <f t="shared" si="0"/>
        <v>12</v>
      </c>
      <c r="C125" s="46" t="s">
        <v>207</v>
      </c>
      <c r="D125" s="28">
        <f>SUM(D126,D128)</f>
        <v>19440000</v>
      </c>
      <c r="E125" s="28">
        <f>SUM(E126,E128)</f>
        <v>0</v>
      </c>
      <c r="F125" s="54"/>
      <c r="G125" s="28">
        <f t="shared" si="149"/>
        <v>19440000</v>
      </c>
      <c r="H125" s="52"/>
      <c r="I125" s="52"/>
      <c r="J125" s="27">
        <f>SUM(J126,J128)</f>
        <v>20000000</v>
      </c>
      <c r="K125" s="27">
        <f>SUM(K126,K128)</f>
        <v>0</v>
      </c>
      <c r="L125" s="27">
        <f>SUM(L126,L128)</f>
        <v>0</v>
      </c>
      <c r="M125" s="27">
        <f>SUM(M126,M128)</f>
        <v>0</v>
      </c>
      <c r="N125" s="27">
        <f>SUM(N126,N128)</f>
        <v>0</v>
      </c>
      <c r="O125" s="27">
        <f t="shared" si="136"/>
        <v>20000000</v>
      </c>
      <c r="P125" s="29">
        <f t="shared" si="150"/>
        <v>560000</v>
      </c>
      <c r="Q125" s="52"/>
      <c r="R125" s="27">
        <f>SUM(R126,R128)</f>
        <v>15000000</v>
      </c>
      <c r="S125" s="27">
        <f>SUM(S126,S128)</f>
        <v>0</v>
      </c>
      <c r="T125" s="27">
        <f>SUM(T126,T128)</f>
        <v>0</v>
      </c>
      <c r="U125" s="27">
        <f>SUM(U126,U128)</f>
        <v>0</v>
      </c>
      <c r="V125" s="27">
        <f>SUM(V126,V128)</f>
        <v>0</v>
      </c>
      <c r="W125" s="27">
        <f t="shared" si="143"/>
        <v>15000000</v>
      </c>
      <c r="X125" s="52"/>
      <c r="Y125" s="27">
        <f>SUM(Y126,Y128)</f>
        <v>20000000</v>
      </c>
      <c r="Z125" s="27">
        <f>SUM(Z126,Z128)</f>
        <v>0</v>
      </c>
      <c r="AA125" s="27">
        <f>SUM(AA126,AA128)</f>
        <v>0</v>
      </c>
      <c r="AB125" s="27">
        <f>SUM(AB126,AB128)</f>
        <v>0</v>
      </c>
      <c r="AC125" s="27">
        <f>SUM(AC126,AC128)</f>
        <v>0</v>
      </c>
      <c r="AD125" s="27">
        <f t="shared" si="235"/>
        <v>20000000</v>
      </c>
      <c r="AE125" s="27">
        <f t="shared" ref="AE125:AL125" si="257">SUM(AE126,AE128)</f>
        <v>20000000</v>
      </c>
      <c r="AF125" s="27">
        <f t="shared" si="257"/>
        <v>0</v>
      </c>
      <c r="AG125" s="27">
        <f t="shared" si="257"/>
        <v>0</v>
      </c>
      <c r="AH125" s="27">
        <f t="shared" si="257"/>
        <v>0</v>
      </c>
      <c r="AI125" s="27">
        <f t="shared" si="257"/>
        <v>0</v>
      </c>
      <c r="AJ125" s="27">
        <f t="shared" si="257"/>
        <v>0</v>
      </c>
      <c r="AK125" s="27">
        <f t="shared" si="257"/>
        <v>0</v>
      </c>
      <c r="AL125" s="27">
        <f t="shared" si="257"/>
        <v>0</v>
      </c>
      <c r="AM125" s="27">
        <f t="shared" si="236"/>
        <v>20000000</v>
      </c>
      <c r="AN125" s="27">
        <f t="shared" ref="AN125:AU125" si="258">SUM(AN126,AN128)</f>
        <v>20000000</v>
      </c>
      <c r="AO125" s="27">
        <f t="shared" si="258"/>
        <v>0</v>
      </c>
      <c r="AP125" s="27">
        <f t="shared" si="258"/>
        <v>0</v>
      </c>
      <c r="AQ125" s="27">
        <f t="shared" si="258"/>
        <v>0</v>
      </c>
      <c r="AR125" s="27">
        <f t="shared" si="258"/>
        <v>0</v>
      </c>
      <c r="AS125" s="27">
        <f t="shared" si="258"/>
        <v>0</v>
      </c>
      <c r="AT125" s="27">
        <f t="shared" si="258"/>
        <v>0</v>
      </c>
      <c r="AU125" s="27">
        <f t="shared" si="258"/>
        <v>0</v>
      </c>
      <c r="AV125" s="27">
        <f t="shared" si="237"/>
        <v>20000000</v>
      </c>
      <c r="AW125" s="27">
        <f t="shared" ref="AW125:BD125" si="259">SUM(AW126,AW128)</f>
        <v>20000000</v>
      </c>
      <c r="AX125" s="27">
        <f t="shared" si="259"/>
        <v>0</v>
      </c>
      <c r="AY125" s="27">
        <f t="shared" si="259"/>
        <v>0</v>
      </c>
      <c r="AZ125" s="27">
        <f t="shared" si="259"/>
        <v>0</v>
      </c>
      <c r="BA125" s="27">
        <f t="shared" si="259"/>
        <v>0</v>
      </c>
      <c r="BB125" s="27">
        <f t="shared" si="259"/>
        <v>0</v>
      </c>
      <c r="BC125" s="27">
        <f t="shared" si="259"/>
        <v>0</v>
      </c>
      <c r="BD125" s="27">
        <f t="shared" si="259"/>
        <v>0</v>
      </c>
      <c r="BE125" s="27">
        <f t="shared" si="238"/>
        <v>20000000</v>
      </c>
      <c r="BF125" s="27">
        <f t="shared" ref="BF125:BM125" si="260">SUM(BF126,BF128)</f>
        <v>20000000</v>
      </c>
      <c r="BG125" s="27">
        <f t="shared" si="260"/>
        <v>0</v>
      </c>
      <c r="BH125" s="27">
        <f t="shared" si="260"/>
        <v>0</v>
      </c>
      <c r="BI125" s="27">
        <f t="shared" si="260"/>
        <v>0</v>
      </c>
      <c r="BJ125" s="27">
        <f t="shared" si="260"/>
        <v>0</v>
      </c>
      <c r="BK125" s="27">
        <f t="shared" si="260"/>
        <v>0</v>
      </c>
      <c r="BL125" s="27">
        <f t="shared" si="260"/>
        <v>0</v>
      </c>
      <c r="BM125" s="27">
        <f t="shared" si="260"/>
        <v>0</v>
      </c>
      <c r="BN125" s="27">
        <f t="shared" si="239"/>
        <v>20000000</v>
      </c>
      <c r="BO125" s="27">
        <f t="shared" ref="BO125:BV125" si="261">SUM(BO126,BO128)</f>
        <v>20000000</v>
      </c>
      <c r="BP125" s="27">
        <f t="shared" si="261"/>
        <v>0</v>
      </c>
      <c r="BQ125" s="27">
        <f t="shared" si="261"/>
        <v>0</v>
      </c>
      <c r="BR125" s="27">
        <f t="shared" si="261"/>
        <v>0</v>
      </c>
      <c r="BS125" s="27">
        <f t="shared" si="261"/>
        <v>0</v>
      </c>
      <c r="BT125" s="27">
        <f t="shared" si="261"/>
        <v>0</v>
      </c>
      <c r="BU125" s="27">
        <f t="shared" si="261"/>
        <v>0</v>
      </c>
      <c r="BV125" s="27">
        <f t="shared" si="261"/>
        <v>0</v>
      </c>
      <c r="BW125" s="27">
        <f t="shared" si="240"/>
        <v>20000000</v>
      </c>
      <c r="BX125" s="27">
        <f t="shared" ref="BX125" si="262">SUM(BX126,BX128)</f>
        <v>20000000</v>
      </c>
      <c r="BY125" s="27">
        <f t="shared" si="181"/>
        <v>0</v>
      </c>
      <c r="BZ125" s="27"/>
    </row>
    <row r="126" spans="1:78" ht="95.25" outlineLevel="3" collapsed="1" thickBot="1" x14ac:dyDescent="0.25">
      <c r="A126" s="30" t="s">
        <v>208</v>
      </c>
      <c r="B126" s="31">
        <f t="shared" si="0"/>
        <v>15</v>
      </c>
      <c r="C126" s="32" t="s">
        <v>209</v>
      </c>
      <c r="D126" s="34">
        <v>19440000</v>
      </c>
      <c r="E126" s="34"/>
      <c r="F126" s="55"/>
      <c r="G126" s="34">
        <f t="shared" si="149"/>
        <v>19440000</v>
      </c>
      <c r="H126" s="33"/>
      <c r="I126" s="33"/>
      <c r="J126" s="35">
        <f>SUM(J127:J127)</f>
        <v>20000000</v>
      </c>
      <c r="K126" s="35">
        <f>SUM(K127:K127)</f>
        <v>0</v>
      </c>
      <c r="L126" s="35">
        <f>SUM(L127:L127)</f>
        <v>0</v>
      </c>
      <c r="M126" s="35">
        <f>SUM(M127:M127)</f>
        <v>0</v>
      </c>
      <c r="N126" s="35">
        <f>SUM(N127:N127)</f>
        <v>0</v>
      </c>
      <c r="O126" s="35">
        <f t="shared" si="136"/>
        <v>20000000</v>
      </c>
      <c r="P126" s="36">
        <f t="shared" si="150"/>
        <v>560000</v>
      </c>
      <c r="Q126" s="33"/>
      <c r="R126" s="35">
        <f>SUM(R127:R127)</f>
        <v>0</v>
      </c>
      <c r="S126" s="35">
        <f>SUM(S127:S127)</f>
        <v>0</v>
      </c>
      <c r="T126" s="35">
        <f>SUM(T127:T127)</f>
        <v>0</v>
      </c>
      <c r="U126" s="35">
        <f>SUM(U127:U127)</f>
        <v>0</v>
      </c>
      <c r="V126" s="35">
        <f>SUM(V127:V127)</f>
        <v>0</v>
      </c>
      <c r="W126" s="35">
        <f t="shared" si="143"/>
        <v>0</v>
      </c>
      <c r="X126" s="33"/>
      <c r="Y126" s="35">
        <v>20000000</v>
      </c>
      <c r="Z126" s="35">
        <f>SUM(Z127:Z127)</f>
        <v>0</v>
      </c>
      <c r="AA126" s="35">
        <f>SUM(AA127:AA127)</f>
        <v>0</v>
      </c>
      <c r="AB126" s="35">
        <f>SUM(AB127:AB127)</f>
        <v>0</v>
      </c>
      <c r="AC126" s="35">
        <f>SUM(AC127:AC127)</f>
        <v>0</v>
      </c>
      <c r="AD126" s="35">
        <f t="shared" si="235"/>
        <v>20000000</v>
      </c>
      <c r="AE126" s="35">
        <v>20000000</v>
      </c>
      <c r="AF126" s="35">
        <f t="shared" ref="AF126:AL126" si="263">SUM(AF127:AF127)</f>
        <v>0</v>
      </c>
      <c r="AG126" s="35">
        <f t="shared" si="263"/>
        <v>0</v>
      </c>
      <c r="AH126" s="35">
        <f t="shared" si="263"/>
        <v>0</v>
      </c>
      <c r="AI126" s="35">
        <f t="shared" si="263"/>
        <v>0</v>
      </c>
      <c r="AJ126" s="35">
        <f t="shared" si="263"/>
        <v>0</v>
      </c>
      <c r="AK126" s="35">
        <f t="shared" si="263"/>
        <v>0</v>
      </c>
      <c r="AL126" s="35">
        <f t="shared" si="263"/>
        <v>0</v>
      </c>
      <c r="AM126" s="35">
        <f t="shared" si="236"/>
        <v>20000000</v>
      </c>
      <c r="AN126" s="35">
        <v>20000000</v>
      </c>
      <c r="AO126" s="35">
        <f t="shared" ref="AO126:AU126" si="264">SUM(AO127:AO127)</f>
        <v>0</v>
      </c>
      <c r="AP126" s="35">
        <f t="shared" si="264"/>
        <v>0</v>
      </c>
      <c r="AQ126" s="35">
        <f t="shared" si="264"/>
        <v>0</v>
      </c>
      <c r="AR126" s="35">
        <f t="shared" si="264"/>
        <v>0</v>
      </c>
      <c r="AS126" s="35">
        <f t="shared" si="264"/>
        <v>0</v>
      </c>
      <c r="AT126" s="35">
        <f t="shared" si="264"/>
        <v>0</v>
      </c>
      <c r="AU126" s="35">
        <f t="shared" si="264"/>
        <v>0</v>
      </c>
      <c r="AV126" s="35">
        <f t="shared" si="237"/>
        <v>20000000</v>
      </c>
      <c r="AW126" s="35">
        <v>20000000</v>
      </c>
      <c r="AX126" s="35">
        <f t="shared" ref="AX126:BD126" si="265">SUM(AX127:AX127)</f>
        <v>0</v>
      </c>
      <c r="AY126" s="35">
        <f t="shared" si="265"/>
        <v>0</v>
      </c>
      <c r="AZ126" s="35">
        <f t="shared" si="265"/>
        <v>0</v>
      </c>
      <c r="BA126" s="35">
        <f t="shared" si="265"/>
        <v>0</v>
      </c>
      <c r="BB126" s="35">
        <f t="shared" si="265"/>
        <v>0</v>
      </c>
      <c r="BC126" s="35">
        <f t="shared" si="265"/>
        <v>0</v>
      </c>
      <c r="BD126" s="35">
        <f t="shared" si="265"/>
        <v>0</v>
      </c>
      <c r="BE126" s="35">
        <f t="shared" si="238"/>
        <v>20000000</v>
      </c>
      <c r="BF126" s="35">
        <v>20000000</v>
      </c>
      <c r="BG126" s="35">
        <f t="shared" ref="BG126:BM126" si="266">SUM(BG127:BG127)</f>
        <v>0</v>
      </c>
      <c r="BH126" s="35">
        <f t="shared" si="266"/>
        <v>0</v>
      </c>
      <c r="BI126" s="35">
        <f t="shared" si="266"/>
        <v>0</v>
      </c>
      <c r="BJ126" s="35">
        <f t="shared" si="266"/>
        <v>0</v>
      </c>
      <c r="BK126" s="35">
        <f t="shared" si="266"/>
        <v>0</v>
      </c>
      <c r="BL126" s="35">
        <f t="shared" si="266"/>
        <v>0</v>
      </c>
      <c r="BM126" s="35">
        <f t="shared" si="266"/>
        <v>0</v>
      </c>
      <c r="BN126" s="35">
        <f t="shared" si="239"/>
        <v>20000000</v>
      </c>
      <c r="BO126" s="35">
        <v>20000000</v>
      </c>
      <c r="BP126" s="35">
        <f t="shared" ref="BP126:BV126" si="267">SUM(BP127:BP127)</f>
        <v>0</v>
      </c>
      <c r="BQ126" s="35">
        <f t="shared" si="267"/>
        <v>0</v>
      </c>
      <c r="BR126" s="35">
        <f t="shared" si="267"/>
        <v>0</v>
      </c>
      <c r="BS126" s="35">
        <f t="shared" si="267"/>
        <v>0</v>
      </c>
      <c r="BT126" s="35">
        <f t="shared" si="267"/>
        <v>0</v>
      </c>
      <c r="BU126" s="35">
        <f t="shared" si="267"/>
        <v>0</v>
      </c>
      <c r="BV126" s="35">
        <f t="shared" si="267"/>
        <v>0</v>
      </c>
      <c r="BW126" s="35">
        <f t="shared" si="240"/>
        <v>20000000</v>
      </c>
      <c r="BX126" s="35">
        <f>BW126</f>
        <v>20000000</v>
      </c>
      <c r="BY126" s="35">
        <f t="shared" si="181"/>
        <v>0</v>
      </c>
      <c r="BZ126" s="35"/>
    </row>
    <row r="127" spans="1:78" ht="15.75" hidden="1" outlineLevel="4" thickBot="1" x14ac:dyDescent="0.25">
      <c r="A127" s="37"/>
      <c r="B127" s="38">
        <f t="shared" si="0"/>
        <v>0</v>
      </c>
      <c r="C127" s="39"/>
      <c r="D127" s="41"/>
      <c r="E127" s="41"/>
      <c r="F127" s="41"/>
      <c r="G127" s="41">
        <f t="shared" si="149"/>
        <v>0</v>
      </c>
      <c r="H127" s="40" t="s">
        <v>196</v>
      </c>
      <c r="I127" s="40">
        <v>15</v>
      </c>
      <c r="J127" s="42">
        <v>20000000</v>
      </c>
      <c r="K127" s="42"/>
      <c r="L127" s="42"/>
      <c r="M127" s="42"/>
      <c r="N127" s="42"/>
      <c r="O127" s="42">
        <f t="shared" si="136"/>
        <v>20000000</v>
      </c>
      <c r="P127" s="43">
        <f t="shared" si="150"/>
        <v>20000000</v>
      </c>
      <c r="Q127" s="40">
        <v>0</v>
      </c>
      <c r="R127" s="42">
        <v>0</v>
      </c>
      <c r="S127" s="42"/>
      <c r="T127" s="42"/>
      <c r="U127" s="42"/>
      <c r="V127" s="42"/>
      <c r="W127" s="42">
        <f t="shared" si="143"/>
        <v>0</v>
      </c>
      <c r="X127" s="40">
        <v>0</v>
      </c>
      <c r="Y127" s="42">
        <v>0</v>
      </c>
      <c r="Z127" s="42"/>
      <c r="AA127" s="42"/>
      <c r="AB127" s="42"/>
      <c r="AC127" s="42"/>
      <c r="AD127" s="42">
        <f t="shared" si="235"/>
        <v>0</v>
      </c>
      <c r="AE127" s="42">
        <v>0</v>
      </c>
      <c r="AF127" s="42"/>
      <c r="AG127" s="42"/>
      <c r="AH127" s="42"/>
      <c r="AI127" s="42"/>
      <c r="AJ127" s="42"/>
      <c r="AK127" s="42"/>
      <c r="AL127" s="42"/>
      <c r="AM127" s="42">
        <f t="shared" si="236"/>
        <v>0</v>
      </c>
      <c r="AN127" s="42">
        <v>0</v>
      </c>
      <c r="AO127" s="42"/>
      <c r="AP127" s="42"/>
      <c r="AQ127" s="42"/>
      <c r="AR127" s="42"/>
      <c r="AS127" s="42"/>
      <c r="AT127" s="42"/>
      <c r="AU127" s="42"/>
      <c r="AV127" s="42">
        <f t="shared" si="237"/>
        <v>0</v>
      </c>
      <c r="AW127" s="42">
        <v>0</v>
      </c>
      <c r="AX127" s="42"/>
      <c r="AY127" s="42"/>
      <c r="AZ127" s="42"/>
      <c r="BA127" s="42"/>
      <c r="BB127" s="42"/>
      <c r="BC127" s="42"/>
      <c r="BD127" s="42"/>
      <c r="BE127" s="42">
        <f t="shared" si="238"/>
        <v>0</v>
      </c>
      <c r="BF127" s="42">
        <v>0</v>
      </c>
      <c r="BG127" s="42"/>
      <c r="BH127" s="42"/>
      <c r="BI127" s="42"/>
      <c r="BJ127" s="42"/>
      <c r="BK127" s="42"/>
      <c r="BL127" s="42"/>
      <c r="BM127" s="42"/>
      <c r="BN127" s="42">
        <f t="shared" si="239"/>
        <v>0</v>
      </c>
      <c r="BO127" s="42">
        <v>0</v>
      </c>
      <c r="BP127" s="42"/>
      <c r="BQ127" s="42"/>
      <c r="BR127" s="42"/>
      <c r="BS127" s="42"/>
      <c r="BT127" s="42"/>
      <c r="BU127" s="42"/>
      <c r="BV127" s="42"/>
      <c r="BW127" s="42">
        <f t="shared" si="240"/>
        <v>0</v>
      </c>
      <c r="BX127" s="42"/>
      <c r="BY127" s="42">
        <f t="shared" si="181"/>
        <v>0</v>
      </c>
      <c r="BZ127" s="42"/>
    </row>
    <row r="128" spans="1:78" ht="63.75" outlineLevel="3" collapsed="1" thickBot="1" x14ac:dyDescent="0.25">
      <c r="A128" s="30" t="s">
        <v>210</v>
      </c>
      <c r="B128" s="31">
        <f t="shared" si="0"/>
        <v>15</v>
      </c>
      <c r="C128" s="32" t="s">
        <v>211</v>
      </c>
      <c r="D128" s="34"/>
      <c r="E128" s="34"/>
      <c r="F128" s="55"/>
      <c r="G128" s="34">
        <f t="shared" si="149"/>
        <v>0</v>
      </c>
      <c r="H128" s="33"/>
      <c r="I128" s="33"/>
      <c r="J128" s="35">
        <f>SUM(J129)</f>
        <v>0</v>
      </c>
      <c r="K128" s="35">
        <f>SUM(K129)</f>
        <v>0</v>
      </c>
      <c r="L128" s="35">
        <f>SUM(L129)</f>
        <v>0</v>
      </c>
      <c r="M128" s="35">
        <f>SUM(M129)</f>
        <v>0</v>
      </c>
      <c r="N128" s="35">
        <f>SUM(N129)</f>
        <v>0</v>
      </c>
      <c r="O128" s="35">
        <f t="shared" si="136"/>
        <v>0</v>
      </c>
      <c r="P128" s="36">
        <f t="shared" si="150"/>
        <v>0</v>
      </c>
      <c r="Q128" s="33"/>
      <c r="R128" s="35">
        <f>SUM(R129)</f>
        <v>15000000</v>
      </c>
      <c r="S128" s="35">
        <f>SUM(S129)</f>
        <v>0</v>
      </c>
      <c r="T128" s="35">
        <f>SUM(T129)</f>
        <v>0</v>
      </c>
      <c r="U128" s="35">
        <f>SUM(U129)</f>
        <v>0</v>
      </c>
      <c r="V128" s="35">
        <f>SUM(V129)</f>
        <v>0</v>
      </c>
      <c r="W128" s="35">
        <f t="shared" si="143"/>
        <v>15000000</v>
      </c>
      <c r="X128" s="33"/>
      <c r="Y128" s="35">
        <v>0</v>
      </c>
      <c r="Z128" s="35">
        <f>SUM(Z129)</f>
        <v>0</v>
      </c>
      <c r="AA128" s="35">
        <f>SUM(AA129)</f>
        <v>0</v>
      </c>
      <c r="AB128" s="35">
        <f>SUM(AB129)</f>
        <v>0</v>
      </c>
      <c r="AC128" s="35">
        <f>SUM(AC129)</f>
        <v>0</v>
      </c>
      <c r="AD128" s="35">
        <f t="shared" si="235"/>
        <v>0</v>
      </c>
      <c r="AE128" s="35">
        <v>0</v>
      </c>
      <c r="AF128" s="35">
        <f t="shared" ref="AF128:AL128" si="268">SUM(AF129)</f>
        <v>0</v>
      </c>
      <c r="AG128" s="35">
        <f t="shared" si="268"/>
        <v>0</v>
      </c>
      <c r="AH128" s="35">
        <f t="shared" si="268"/>
        <v>0</v>
      </c>
      <c r="AI128" s="35">
        <f t="shared" si="268"/>
        <v>0</v>
      </c>
      <c r="AJ128" s="35">
        <f t="shared" si="268"/>
        <v>0</v>
      </c>
      <c r="AK128" s="35">
        <f t="shared" si="268"/>
        <v>0</v>
      </c>
      <c r="AL128" s="35">
        <f t="shared" si="268"/>
        <v>0</v>
      </c>
      <c r="AM128" s="35">
        <f t="shared" si="236"/>
        <v>0</v>
      </c>
      <c r="AN128" s="35">
        <v>0</v>
      </c>
      <c r="AO128" s="35">
        <f t="shared" ref="AO128:AU128" si="269">SUM(AO129)</f>
        <v>0</v>
      </c>
      <c r="AP128" s="35">
        <f t="shared" si="269"/>
        <v>0</v>
      </c>
      <c r="AQ128" s="35">
        <f t="shared" si="269"/>
        <v>0</v>
      </c>
      <c r="AR128" s="35">
        <f t="shared" si="269"/>
        <v>0</v>
      </c>
      <c r="AS128" s="35">
        <f t="shared" si="269"/>
        <v>0</v>
      </c>
      <c r="AT128" s="35">
        <f t="shared" si="269"/>
        <v>0</v>
      </c>
      <c r="AU128" s="35">
        <f t="shared" si="269"/>
        <v>0</v>
      </c>
      <c r="AV128" s="35">
        <f t="shared" si="237"/>
        <v>0</v>
      </c>
      <c r="AW128" s="35">
        <v>0</v>
      </c>
      <c r="AX128" s="35">
        <f t="shared" ref="AX128:BD128" si="270">SUM(AX129)</f>
        <v>0</v>
      </c>
      <c r="AY128" s="35">
        <f t="shared" si="270"/>
        <v>0</v>
      </c>
      <c r="AZ128" s="35">
        <f t="shared" si="270"/>
        <v>0</v>
      </c>
      <c r="BA128" s="35">
        <f t="shared" si="270"/>
        <v>0</v>
      </c>
      <c r="BB128" s="35">
        <f t="shared" si="270"/>
        <v>0</v>
      </c>
      <c r="BC128" s="35">
        <f t="shared" si="270"/>
        <v>0</v>
      </c>
      <c r="BD128" s="35">
        <f t="shared" si="270"/>
        <v>0</v>
      </c>
      <c r="BE128" s="35">
        <f t="shared" si="238"/>
        <v>0</v>
      </c>
      <c r="BF128" s="35">
        <v>0</v>
      </c>
      <c r="BG128" s="35">
        <f t="shared" ref="BG128:BM128" si="271">SUM(BG129)</f>
        <v>0</v>
      </c>
      <c r="BH128" s="35">
        <f t="shared" si="271"/>
        <v>0</v>
      </c>
      <c r="BI128" s="35">
        <f t="shared" si="271"/>
        <v>0</v>
      </c>
      <c r="BJ128" s="35">
        <f t="shared" si="271"/>
        <v>0</v>
      </c>
      <c r="BK128" s="35">
        <f t="shared" si="271"/>
        <v>0</v>
      </c>
      <c r="BL128" s="35">
        <f t="shared" si="271"/>
        <v>0</v>
      </c>
      <c r="BM128" s="35">
        <f t="shared" si="271"/>
        <v>0</v>
      </c>
      <c r="BN128" s="35">
        <f t="shared" si="239"/>
        <v>0</v>
      </c>
      <c r="BO128" s="35">
        <v>0</v>
      </c>
      <c r="BP128" s="35">
        <f t="shared" ref="BP128:BV128" si="272">SUM(BP129)</f>
        <v>0</v>
      </c>
      <c r="BQ128" s="35">
        <f t="shared" si="272"/>
        <v>0</v>
      </c>
      <c r="BR128" s="35">
        <f t="shared" si="272"/>
        <v>0</v>
      </c>
      <c r="BS128" s="35">
        <f t="shared" si="272"/>
        <v>0</v>
      </c>
      <c r="BT128" s="35">
        <f t="shared" si="272"/>
        <v>0</v>
      </c>
      <c r="BU128" s="35">
        <f t="shared" si="272"/>
        <v>0</v>
      </c>
      <c r="BV128" s="35">
        <f t="shared" si="272"/>
        <v>0</v>
      </c>
      <c r="BW128" s="35">
        <f t="shared" si="240"/>
        <v>0</v>
      </c>
      <c r="BX128" s="35">
        <f>BW128</f>
        <v>0</v>
      </c>
      <c r="BY128" s="35">
        <f t="shared" si="181"/>
        <v>0</v>
      </c>
      <c r="BZ128" s="35"/>
    </row>
    <row r="129" spans="1:78" ht="15.75" hidden="1" outlineLevel="4" thickBot="1" x14ac:dyDescent="0.25">
      <c r="A129" s="37"/>
      <c r="B129" s="38">
        <f t="shared" si="0"/>
        <v>0</v>
      </c>
      <c r="C129" s="39"/>
      <c r="D129" s="41"/>
      <c r="E129" s="41"/>
      <c r="F129" s="41"/>
      <c r="G129" s="41">
        <f t="shared" si="149"/>
        <v>0</v>
      </c>
      <c r="H129" s="40" t="s">
        <v>54</v>
      </c>
      <c r="I129" s="40">
        <v>0</v>
      </c>
      <c r="J129" s="42">
        <v>0</v>
      </c>
      <c r="K129" s="42"/>
      <c r="L129" s="42"/>
      <c r="M129" s="42"/>
      <c r="N129" s="42"/>
      <c r="O129" s="42">
        <f t="shared" si="136"/>
        <v>0</v>
      </c>
      <c r="P129" s="43">
        <f t="shared" si="150"/>
        <v>0</v>
      </c>
      <c r="Q129" s="40">
        <v>4</v>
      </c>
      <c r="R129" s="42">
        <v>15000000</v>
      </c>
      <c r="S129" s="42"/>
      <c r="T129" s="42"/>
      <c r="U129" s="42"/>
      <c r="V129" s="42"/>
      <c r="W129" s="42">
        <f t="shared" si="143"/>
        <v>15000000</v>
      </c>
      <c r="X129" s="40">
        <v>4</v>
      </c>
      <c r="Y129" s="42">
        <v>0</v>
      </c>
      <c r="Z129" s="42"/>
      <c r="AA129" s="42"/>
      <c r="AB129" s="42"/>
      <c r="AC129" s="42"/>
      <c r="AD129" s="42">
        <f t="shared" si="235"/>
        <v>0</v>
      </c>
      <c r="AE129" s="42">
        <v>0</v>
      </c>
      <c r="AF129" s="42"/>
      <c r="AG129" s="42"/>
      <c r="AH129" s="42"/>
      <c r="AI129" s="42"/>
      <c r="AJ129" s="42"/>
      <c r="AK129" s="42"/>
      <c r="AL129" s="42"/>
      <c r="AM129" s="42">
        <f t="shared" si="236"/>
        <v>0</v>
      </c>
      <c r="AN129" s="42">
        <v>0</v>
      </c>
      <c r="AO129" s="42"/>
      <c r="AP129" s="42"/>
      <c r="AQ129" s="42"/>
      <c r="AR129" s="42"/>
      <c r="AS129" s="42"/>
      <c r="AT129" s="42"/>
      <c r="AU129" s="42"/>
      <c r="AV129" s="42">
        <f t="shared" si="237"/>
        <v>0</v>
      </c>
      <c r="AW129" s="42">
        <v>0</v>
      </c>
      <c r="AX129" s="42"/>
      <c r="AY129" s="42"/>
      <c r="AZ129" s="42"/>
      <c r="BA129" s="42"/>
      <c r="BB129" s="42"/>
      <c r="BC129" s="42"/>
      <c r="BD129" s="42"/>
      <c r="BE129" s="42">
        <f t="shared" si="238"/>
        <v>0</v>
      </c>
      <c r="BF129" s="42">
        <v>0</v>
      </c>
      <c r="BG129" s="42"/>
      <c r="BH129" s="42"/>
      <c r="BI129" s="42"/>
      <c r="BJ129" s="42"/>
      <c r="BK129" s="42"/>
      <c r="BL129" s="42"/>
      <c r="BM129" s="42"/>
      <c r="BN129" s="42">
        <f t="shared" si="239"/>
        <v>0</v>
      </c>
      <c r="BO129" s="42">
        <v>0</v>
      </c>
      <c r="BP129" s="42"/>
      <c r="BQ129" s="42"/>
      <c r="BR129" s="42"/>
      <c r="BS129" s="42"/>
      <c r="BT129" s="42"/>
      <c r="BU129" s="42"/>
      <c r="BV129" s="42"/>
      <c r="BW129" s="42">
        <f t="shared" si="240"/>
        <v>0</v>
      </c>
      <c r="BX129" s="42"/>
      <c r="BY129" s="42">
        <f t="shared" si="181"/>
        <v>0</v>
      </c>
      <c r="BZ129" s="42"/>
    </row>
    <row r="130" spans="1:78" ht="32.25" outlineLevel="1" thickBot="1" x14ac:dyDescent="0.25">
      <c r="A130" s="19">
        <v>0.14657407407407408</v>
      </c>
      <c r="B130" s="20">
        <f t="shared" si="0"/>
        <v>17</v>
      </c>
      <c r="C130" s="21" t="s">
        <v>212</v>
      </c>
      <c r="D130" s="23">
        <f>SUM(D131)</f>
        <v>33467500</v>
      </c>
      <c r="E130" s="23">
        <f>SUM(E131)</f>
        <v>0</v>
      </c>
      <c r="F130" s="53"/>
      <c r="G130" s="23">
        <f t="shared" si="149"/>
        <v>33467500</v>
      </c>
      <c r="H130" s="51"/>
      <c r="I130" s="51"/>
      <c r="J130" s="22">
        <f>SUM(J131)</f>
        <v>0</v>
      </c>
      <c r="K130" s="22">
        <f>SUM(K131)</f>
        <v>0</v>
      </c>
      <c r="L130" s="22">
        <f>SUM(L131)</f>
        <v>0</v>
      </c>
      <c r="M130" s="22">
        <f>SUM(M131)</f>
        <v>0</v>
      </c>
      <c r="N130" s="22">
        <f>SUM(N131)</f>
        <v>10000000</v>
      </c>
      <c r="O130" s="22">
        <f t="shared" si="136"/>
        <v>10000000</v>
      </c>
      <c r="P130" s="24">
        <f t="shared" si="150"/>
        <v>-23467500</v>
      </c>
      <c r="Q130" s="51"/>
      <c r="R130" s="22">
        <f>SUM(R131)</f>
        <v>127500000</v>
      </c>
      <c r="S130" s="22">
        <f>SUM(S131)</f>
        <v>0</v>
      </c>
      <c r="T130" s="22">
        <f>SUM(T131)</f>
        <v>0</v>
      </c>
      <c r="U130" s="22">
        <f>SUM(U131)</f>
        <v>0</v>
      </c>
      <c r="V130" s="22">
        <f>SUM(V131)</f>
        <v>10000000</v>
      </c>
      <c r="W130" s="22">
        <f t="shared" si="143"/>
        <v>137500000</v>
      </c>
      <c r="X130" s="51"/>
      <c r="Y130" s="22">
        <f t="shared" ref="Y130:BX130" si="273">SUM(Y131)</f>
        <v>0</v>
      </c>
      <c r="Z130" s="22">
        <f t="shared" si="273"/>
        <v>0</v>
      </c>
      <c r="AA130" s="22">
        <f t="shared" si="273"/>
        <v>0</v>
      </c>
      <c r="AB130" s="22">
        <f t="shared" si="273"/>
        <v>0</v>
      </c>
      <c r="AC130" s="22">
        <f t="shared" si="273"/>
        <v>0</v>
      </c>
      <c r="AD130" s="22">
        <f t="shared" si="235"/>
        <v>0</v>
      </c>
      <c r="AE130" s="22">
        <f t="shared" si="273"/>
        <v>0</v>
      </c>
      <c r="AF130" s="22">
        <f t="shared" si="273"/>
        <v>0</v>
      </c>
      <c r="AG130" s="22">
        <f t="shared" si="273"/>
        <v>0</v>
      </c>
      <c r="AH130" s="22">
        <f t="shared" si="273"/>
        <v>0</v>
      </c>
      <c r="AI130" s="22">
        <f t="shared" si="273"/>
        <v>0</v>
      </c>
      <c r="AJ130" s="22">
        <f t="shared" si="273"/>
        <v>0</v>
      </c>
      <c r="AK130" s="22">
        <f t="shared" si="273"/>
        <v>0</v>
      </c>
      <c r="AL130" s="22">
        <f t="shared" si="273"/>
        <v>0</v>
      </c>
      <c r="AM130" s="22">
        <f t="shared" si="236"/>
        <v>0</v>
      </c>
      <c r="AN130" s="22">
        <f t="shared" si="273"/>
        <v>0</v>
      </c>
      <c r="AO130" s="22">
        <f t="shared" si="273"/>
        <v>0</v>
      </c>
      <c r="AP130" s="22">
        <f t="shared" si="273"/>
        <v>0</v>
      </c>
      <c r="AQ130" s="22">
        <f t="shared" si="273"/>
        <v>0</v>
      </c>
      <c r="AR130" s="22">
        <f t="shared" si="273"/>
        <v>0</v>
      </c>
      <c r="AS130" s="22">
        <f t="shared" si="273"/>
        <v>0</v>
      </c>
      <c r="AT130" s="22">
        <f t="shared" si="273"/>
        <v>0</v>
      </c>
      <c r="AU130" s="22">
        <f t="shared" si="273"/>
        <v>0</v>
      </c>
      <c r="AV130" s="22">
        <f t="shared" si="237"/>
        <v>0</v>
      </c>
      <c r="AW130" s="22">
        <f t="shared" si="273"/>
        <v>0</v>
      </c>
      <c r="AX130" s="22">
        <f t="shared" si="273"/>
        <v>0</v>
      </c>
      <c r="AY130" s="22">
        <f t="shared" si="273"/>
        <v>0</v>
      </c>
      <c r="AZ130" s="22">
        <f t="shared" si="273"/>
        <v>0</v>
      </c>
      <c r="BA130" s="22">
        <f t="shared" si="273"/>
        <v>0</v>
      </c>
      <c r="BB130" s="22">
        <f t="shared" si="273"/>
        <v>0</v>
      </c>
      <c r="BC130" s="22">
        <f t="shared" si="273"/>
        <v>0</v>
      </c>
      <c r="BD130" s="22">
        <f t="shared" si="273"/>
        <v>0</v>
      </c>
      <c r="BE130" s="22">
        <f t="shared" si="238"/>
        <v>0</v>
      </c>
      <c r="BF130" s="22">
        <f t="shared" si="273"/>
        <v>0</v>
      </c>
      <c r="BG130" s="22">
        <f t="shared" si="273"/>
        <v>0</v>
      </c>
      <c r="BH130" s="22">
        <f t="shared" si="273"/>
        <v>0</v>
      </c>
      <c r="BI130" s="22">
        <f t="shared" si="273"/>
        <v>0</v>
      </c>
      <c r="BJ130" s="22">
        <f t="shared" si="273"/>
        <v>0</v>
      </c>
      <c r="BK130" s="22">
        <f t="shared" si="273"/>
        <v>0</v>
      </c>
      <c r="BL130" s="22">
        <f t="shared" si="273"/>
        <v>0</v>
      </c>
      <c r="BM130" s="22">
        <f t="shared" si="273"/>
        <v>0</v>
      </c>
      <c r="BN130" s="22">
        <f t="shared" si="239"/>
        <v>0</v>
      </c>
      <c r="BO130" s="22">
        <f t="shared" si="273"/>
        <v>0</v>
      </c>
      <c r="BP130" s="22">
        <f t="shared" si="273"/>
        <v>0</v>
      </c>
      <c r="BQ130" s="22">
        <f t="shared" si="273"/>
        <v>0</v>
      </c>
      <c r="BR130" s="22">
        <f t="shared" si="273"/>
        <v>0</v>
      </c>
      <c r="BS130" s="22">
        <f t="shared" si="273"/>
        <v>0</v>
      </c>
      <c r="BT130" s="22">
        <f t="shared" si="273"/>
        <v>0</v>
      </c>
      <c r="BU130" s="22">
        <f t="shared" si="273"/>
        <v>0</v>
      </c>
      <c r="BV130" s="22">
        <f t="shared" si="273"/>
        <v>0</v>
      </c>
      <c r="BW130" s="22">
        <f t="shared" si="240"/>
        <v>0</v>
      </c>
      <c r="BX130" s="22">
        <f t="shared" si="273"/>
        <v>0</v>
      </c>
      <c r="BY130" s="22">
        <f t="shared" si="181"/>
        <v>0</v>
      </c>
      <c r="BZ130" s="22"/>
    </row>
    <row r="131" spans="1:78" ht="48" outlineLevel="2" thickBot="1" x14ac:dyDescent="0.25">
      <c r="A131" s="25" t="s">
        <v>213</v>
      </c>
      <c r="B131" s="26">
        <f t="shared" si="0"/>
        <v>12</v>
      </c>
      <c r="C131" s="46" t="s">
        <v>214</v>
      </c>
      <c r="D131" s="28">
        <f>SUM(D132,D136)</f>
        <v>33467500</v>
      </c>
      <c r="E131" s="28">
        <f>SUM(E132,E136)</f>
        <v>0</v>
      </c>
      <c r="F131" s="54"/>
      <c r="G131" s="28">
        <f t="shared" si="149"/>
        <v>33467500</v>
      </c>
      <c r="H131" s="52"/>
      <c r="I131" s="52"/>
      <c r="J131" s="28">
        <f>SUM(J132,J136)</f>
        <v>0</v>
      </c>
      <c r="K131" s="28">
        <f>SUM(K132,K136)</f>
        <v>0</v>
      </c>
      <c r="L131" s="28">
        <f>SUM(L132,L136)</f>
        <v>0</v>
      </c>
      <c r="M131" s="28">
        <f>SUM(M132,M136)</f>
        <v>0</v>
      </c>
      <c r="N131" s="28">
        <f>SUM(N132,N136)</f>
        <v>10000000</v>
      </c>
      <c r="O131" s="27">
        <f t="shared" si="136"/>
        <v>10000000</v>
      </c>
      <c r="P131" s="29">
        <f t="shared" si="150"/>
        <v>-23467500</v>
      </c>
      <c r="Q131" s="52"/>
      <c r="R131" s="28">
        <f>SUM(R132,R136)</f>
        <v>127500000</v>
      </c>
      <c r="S131" s="28">
        <f>SUM(S132,S136)</f>
        <v>0</v>
      </c>
      <c r="T131" s="28">
        <f>SUM(T132,T136)</f>
        <v>0</v>
      </c>
      <c r="U131" s="28">
        <f>SUM(U132,U136)</f>
        <v>0</v>
      </c>
      <c r="V131" s="28">
        <f>SUM(V132,V136)</f>
        <v>10000000</v>
      </c>
      <c r="W131" s="27">
        <f t="shared" si="143"/>
        <v>137500000</v>
      </c>
      <c r="X131" s="52"/>
      <c r="Y131" s="28">
        <f>SUM(Y132,Y136)</f>
        <v>0</v>
      </c>
      <c r="Z131" s="28">
        <f>SUM(Z132,Z136)</f>
        <v>0</v>
      </c>
      <c r="AA131" s="28">
        <f>SUM(AA132,AA136)</f>
        <v>0</v>
      </c>
      <c r="AB131" s="28">
        <f>SUM(AB132,AB136)</f>
        <v>0</v>
      </c>
      <c r="AC131" s="28">
        <f>SUM(AC132,AC136)</f>
        <v>0</v>
      </c>
      <c r="AD131" s="27">
        <f t="shared" si="235"/>
        <v>0</v>
      </c>
      <c r="AE131" s="28">
        <f t="shared" ref="AE131:AL131" si="274">SUM(AE132,AE136)</f>
        <v>0</v>
      </c>
      <c r="AF131" s="28">
        <f t="shared" si="274"/>
        <v>0</v>
      </c>
      <c r="AG131" s="28">
        <f t="shared" si="274"/>
        <v>0</v>
      </c>
      <c r="AH131" s="28">
        <f t="shared" si="274"/>
        <v>0</v>
      </c>
      <c r="AI131" s="28">
        <f t="shared" si="274"/>
        <v>0</v>
      </c>
      <c r="AJ131" s="28">
        <f t="shared" si="274"/>
        <v>0</v>
      </c>
      <c r="AK131" s="28">
        <f t="shared" si="274"/>
        <v>0</v>
      </c>
      <c r="AL131" s="28">
        <f t="shared" si="274"/>
        <v>0</v>
      </c>
      <c r="AM131" s="27">
        <f t="shared" si="236"/>
        <v>0</v>
      </c>
      <c r="AN131" s="28">
        <f t="shared" ref="AN131:AU131" si="275">SUM(AN132,AN136)</f>
        <v>0</v>
      </c>
      <c r="AO131" s="28">
        <f t="shared" si="275"/>
        <v>0</v>
      </c>
      <c r="AP131" s="28">
        <f t="shared" si="275"/>
        <v>0</v>
      </c>
      <c r="AQ131" s="28">
        <f t="shared" si="275"/>
        <v>0</v>
      </c>
      <c r="AR131" s="28">
        <f t="shared" si="275"/>
        <v>0</v>
      </c>
      <c r="AS131" s="28">
        <f t="shared" si="275"/>
        <v>0</v>
      </c>
      <c r="AT131" s="28">
        <f t="shared" si="275"/>
        <v>0</v>
      </c>
      <c r="AU131" s="28">
        <f t="shared" si="275"/>
        <v>0</v>
      </c>
      <c r="AV131" s="27">
        <f t="shared" si="237"/>
        <v>0</v>
      </c>
      <c r="AW131" s="28">
        <f t="shared" ref="AW131:BD131" si="276">SUM(AW132,AW136)</f>
        <v>0</v>
      </c>
      <c r="AX131" s="28">
        <f t="shared" si="276"/>
        <v>0</v>
      </c>
      <c r="AY131" s="28">
        <f t="shared" si="276"/>
        <v>0</v>
      </c>
      <c r="AZ131" s="28">
        <f t="shared" si="276"/>
        <v>0</v>
      </c>
      <c r="BA131" s="28">
        <f t="shared" si="276"/>
        <v>0</v>
      </c>
      <c r="BB131" s="28">
        <f t="shared" si="276"/>
        <v>0</v>
      </c>
      <c r="BC131" s="28">
        <f t="shared" si="276"/>
        <v>0</v>
      </c>
      <c r="BD131" s="28">
        <f t="shared" si="276"/>
        <v>0</v>
      </c>
      <c r="BE131" s="27">
        <f t="shared" si="238"/>
        <v>0</v>
      </c>
      <c r="BF131" s="28">
        <f t="shared" ref="BF131:BM131" si="277">SUM(BF132,BF136)</f>
        <v>0</v>
      </c>
      <c r="BG131" s="28">
        <f t="shared" si="277"/>
        <v>0</v>
      </c>
      <c r="BH131" s="28">
        <f t="shared" si="277"/>
        <v>0</v>
      </c>
      <c r="BI131" s="28">
        <f t="shared" si="277"/>
        <v>0</v>
      </c>
      <c r="BJ131" s="28">
        <f t="shared" si="277"/>
        <v>0</v>
      </c>
      <c r="BK131" s="28">
        <f t="shared" si="277"/>
        <v>0</v>
      </c>
      <c r="BL131" s="28">
        <f t="shared" si="277"/>
        <v>0</v>
      </c>
      <c r="BM131" s="28">
        <f t="shared" si="277"/>
        <v>0</v>
      </c>
      <c r="BN131" s="27">
        <f t="shared" si="239"/>
        <v>0</v>
      </c>
      <c r="BO131" s="28">
        <f t="shared" ref="BO131:BV131" si="278">SUM(BO132,BO136)</f>
        <v>0</v>
      </c>
      <c r="BP131" s="28">
        <f t="shared" si="278"/>
        <v>0</v>
      </c>
      <c r="BQ131" s="28">
        <f t="shared" si="278"/>
        <v>0</v>
      </c>
      <c r="BR131" s="28">
        <f t="shared" si="278"/>
        <v>0</v>
      </c>
      <c r="BS131" s="28">
        <f t="shared" si="278"/>
        <v>0</v>
      </c>
      <c r="BT131" s="28">
        <f t="shared" si="278"/>
        <v>0</v>
      </c>
      <c r="BU131" s="28">
        <f t="shared" si="278"/>
        <v>0</v>
      </c>
      <c r="BV131" s="28">
        <f t="shared" si="278"/>
        <v>0</v>
      </c>
      <c r="BW131" s="27">
        <f t="shared" si="240"/>
        <v>0</v>
      </c>
      <c r="BX131" s="28">
        <f t="shared" ref="BX131" si="279">SUM(BX132,BX136)</f>
        <v>0</v>
      </c>
      <c r="BY131" s="28">
        <f t="shared" si="181"/>
        <v>0</v>
      </c>
      <c r="BZ131" s="28"/>
    </row>
    <row r="132" spans="1:78" ht="79.5" outlineLevel="3" collapsed="1" thickBot="1" x14ac:dyDescent="0.25">
      <c r="A132" s="30" t="s">
        <v>215</v>
      </c>
      <c r="B132" s="31">
        <f t="shared" si="0"/>
        <v>15</v>
      </c>
      <c r="C132" s="32" t="s">
        <v>216</v>
      </c>
      <c r="D132" s="34">
        <v>33467500</v>
      </c>
      <c r="E132" s="34"/>
      <c r="F132" s="55"/>
      <c r="G132" s="34">
        <f t="shared" si="149"/>
        <v>33467500</v>
      </c>
      <c r="H132" s="33"/>
      <c r="I132" s="33"/>
      <c r="J132" s="35">
        <f>SUM(J133:J135)</f>
        <v>0</v>
      </c>
      <c r="K132" s="35">
        <f>SUM(K133:K135)</f>
        <v>0</v>
      </c>
      <c r="L132" s="35">
        <f>SUM(L133:L135)</f>
        <v>0</v>
      </c>
      <c r="M132" s="35">
        <f>SUM(M133:M135)</f>
        <v>0</v>
      </c>
      <c r="N132" s="35">
        <f>SUM(N133:N135)</f>
        <v>10000000</v>
      </c>
      <c r="O132" s="35">
        <f t="shared" ref="O132:O154" si="280">SUM(J132:N132)</f>
        <v>10000000</v>
      </c>
      <c r="P132" s="36">
        <f t="shared" si="150"/>
        <v>-23467500</v>
      </c>
      <c r="Q132" s="33"/>
      <c r="R132" s="35">
        <f>SUM(R133:R135)</f>
        <v>120000000</v>
      </c>
      <c r="S132" s="35">
        <f>SUM(S133:S135)</f>
        <v>0</v>
      </c>
      <c r="T132" s="35">
        <f>SUM(T133:T135)</f>
        <v>0</v>
      </c>
      <c r="U132" s="35">
        <f>SUM(U133:U135)</f>
        <v>0</v>
      </c>
      <c r="V132" s="35">
        <f>SUM(V133:V135)</f>
        <v>10000000</v>
      </c>
      <c r="W132" s="35">
        <f t="shared" si="143"/>
        <v>130000000</v>
      </c>
      <c r="X132" s="33"/>
      <c r="Y132" s="35">
        <v>0</v>
      </c>
      <c r="Z132" s="35">
        <f>SUM(Z133:Z135)</f>
        <v>0</v>
      </c>
      <c r="AA132" s="35">
        <f>SUM(AA133:AA135)</f>
        <v>0</v>
      </c>
      <c r="AB132" s="35">
        <f>SUM(AB133:AB135)</f>
        <v>0</v>
      </c>
      <c r="AC132" s="35">
        <v>0</v>
      </c>
      <c r="AD132" s="35">
        <f t="shared" si="235"/>
        <v>0</v>
      </c>
      <c r="AE132" s="35">
        <v>0</v>
      </c>
      <c r="AF132" s="35">
        <f>SUM(AF133:AF135)</f>
        <v>0</v>
      </c>
      <c r="AG132" s="35">
        <f>SUM(AG133:AG135)</f>
        <v>0</v>
      </c>
      <c r="AH132" s="35">
        <f>SUM(AH133:AH135)</f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f t="shared" si="236"/>
        <v>0</v>
      </c>
      <c r="AN132" s="35">
        <v>0</v>
      </c>
      <c r="AO132" s="35">
        <f>SUM(AO133:AO135)</f>
        <v>0</v>
      </c>
      <c r="AP132" s="35">
        <f>SUM(AP133:AP135)</f>
        <v>0</v>
      </c>
      <c r="AQ132" s="35">
        <f>SUM(AQ133:AQ135)</f>
        <v>0</v>
      </c>
      <c r="AR132" s="35">
        <v>0</v>
      </c>
      <c r="AS132" s="35">
        <v>0</v>
      </c>
      <c r="AT132" s="35">
        <v>0</v>
      </c>
      <c r="AU132" s="35">
        <v>0</v>
      </c>
      <c r="AV132" s="35">
        <f t="shared" si="237"/>
        <v>0</v>
      </c>
      <c r="AW132" s="35">
        <v>0</v>
      </c>
      <c r="AX132" s="35">
        <f>SUM(AX133:AX135)</f>
        <v>0</v>
      </c>
      <c r="AY132" s="35">
        <f>SUM(AY133:AY135)</f>
        <v>0</v>
      </c>
      <c r="AZ132" s="35">
        <f>SUM(AZ133:AZ135)</f>
        <v>0</v>
      </c>
      <c r="BA132" s="35">
        <v>0</v>
      </c>
      <c r="BB132" s="35">
        <v>0</v>
      </c>
      <c r="BC132" s="35">
        <v>0</v>
      </c>
      <c r="BD132" s="35">
        <v>0</v>
      </c>
      <c r="BE132" s="35">
        <f t="shared" si="238"/>
        <v>0</v>
      </c>
      <c r="BF132" s="35">
        <v>0</v>
      </c>
      <c r="BG132" s="35">
        <f>SUM(BG133:BG135)</f>
        <v>0</v>
      </c>
      <c r="BH132" s="35">
        <f>SUM(BH133:BH135)</f>
        <v>0</v>
      </c>
      <c r="BI132" s="35">
        <f>SUM(BI133:BI135)</f>
        <v>0</v>
      </c>
      <c r="BJ132" s="35">
        <v>0</v>
      </c>
      <c r="BK132" s="35">
        <v>0</v>
      </c>
      <c r="BL132" s="35">
        <v>0</v>
      </c>
      <c r="BM132" s="35">
        <v>0</v>
      </c>
      <c r="BN132" s="35">
        <f t="shared" si="239"/>
        <v>0</v>
      </c>
      <c r="BO132" s="35">
        <v>0</v>
      </c>
      <c r="BP132" s="35">
        <f>SUM(BP133:BP135)</f>
        <v>0</v>
      </c>
      <c r="BQ132" s="35">
        <f>SUM(BQ133:BQ135)</f>
        <v>0</v>
      </c>
      <c r="BR132" s="35">
        <f>SUM(BR133:BR135)</f>
        <v>0</v>
      </c>
      <c r="BS132" s="35">
        <v>0</v>
      </c>
      <c r="BT132" s="35">
        <v>0</v>
      </c>
      <c r="BU132" s="35">
        <v>0</v>
      </c>
      <c r="BV132" s="35">
        <v>0</v>
      </c>
      <c r="BW132" s="35">
        <f t="shared" si="240"/>
        <v>0</v>
      </c>
      <c r="BX132" s="35">
        <f>BW132</f>
        <v>0</v>
      </c>
      <c r="BY132" s="35">
        <f t="shared" si="181"/>
        <v>0</v>
      </c>
      <c r="BZ132" s="35"/>
    </row>
    <row r="133" spans="1:78" ht="15.75" hidden="1" outlineLevel="4" thickBot="1" x14ac:dyDescent="0.25">
      <c r="A133" s="37"/>
      <c r="B133" s="38">
        <f t="shared" si="0"/>
        <v>0</v>
      </c>
      <c r="C133" s="39"/>
      <c r="D133" s="41"/>
      <c r="E133" s="41"/>
      <c r="F133" s="41"/>
      <c r="G133" s="41">
        <f t="shared" si="149"/>
        <v>0</v>
      </c>
      <c r="H133" s="40" t="s">
        <v>217</v>
      </c>
      <c r="I133" s="40">
        <v>1</v>
      </c>
      <c r="J133" s="42"/>
      <c r="K133" s="42"/>
      <c r="L133" s="42"/>
      <c r="M133" s="42"/>
      <c r="N133" s="42">
        <v>10000000</v>
      </c>
      <c r="O133" s="42">
        <f t="shared" si="280"/>
        <v>10000000</v>
      </c>
      <c r="P133" s="43">
        <f t="shared" si="150"/>
        <v>10000000</v>
      </c>
      <c r="Q133" s="40">
        <v>1</v>
      </c>
      <c r="R133" s="42"/>
      <c r="S133" s="42"/>
      <c r="T133" s="42"/>
      <c r="U133" s="42"/>
      <c r="V133" s="42">
        <v>10000000</v>
      </c>
      <c r="W133" s="42">
        <f>SUM(R133:V133)</f>
        <v>10000000</v>
      </c>
      <c r="X133" s="40">
        <v>1</v>
      </c>
      <c r="Y133" s="42">
        <v>0</v>
      </c>
      <c r="Z133" s="42"/>
      <c r="AA133" s="42"/>
      <c r="AB133" s="42"/>
      <c r="AC133" s="42">
        <v>10000000</v>
      </c>
      <c r="AD133" s="42">
        <f t="shared" si="235"/>
        <v>10000000</v>
      </c>
      <c r="AE133" s="42">
        <v>0</v>
      </c>
      <c r="AF133" s="42"/>
      <c r="AG133" s="42"/>
      <c r="AH133" s="42"/>
      <c r="AI133" s="42">
        <v>10000000</v>
      </c>
      <c r="AJ133" s="42"/>
      <c r="AK133" s="42"/>
      <c r="AL133" s="42"/>
      <c r="AM133" s="42">
        <f t="shared" si="236"/>
        <v>10000000</v>
      </c>
      <c r="AN133" s="42">
        <v>0</v>
      </c>
      <c r="AO133" s="42"/>
      <c r="AP133" s="42"/>
      <c r="AQ133" s="42"/>
      <c r="AR133" s="42">
        <v>10000000</v>
      </c>
      <c r="AS133" s="42"/>
      <c r="AT133" s="42"/>
      <c r="AU133" s="42"/>
      <c r="AV133" s="42">
        <f t="shared" si="237"/>
        <v>10000000</v>
      </c>
      <c r="AW133" s="42">
        <v>0</v>
      </c>
      <c r="AX133" s="42"/>
      <c r="AY133" s="42"/>
      <c r="AZ133" s="42"/>
      <c r="BA133" s="42">
        <v>10000000</v>
      </c>
      <c r="BB133" s="42"/>
      <c r="BC133" s="42"/>
      <c r="BD133" s="42"/>
      <c r="BE133" s="42">
        <f t="shared" si="238"/>
        <v>10000000</v>
      </c>
      <c r="BF133" s="42">
        <v>0</v>
      </c>
      <c r="BG133" s="42"/>
      <c r="BH133" s="42"/>
      <c r="BI133" s="42"/>
      <c r="BJ133" s="42">
        <v>10000000</v>
      </c>
      <c r="BK133" s="42"/>
      <c r="BL133" s="42"/>
      <c r="BM133" s="42"/>
      <c r="BN133" s="42">
        <f t="shared" si="239"/>
        <v>10000000</v>
      </c>
      <c r="BO133" s="42">
        <v>0</v>
      </c>
      <c r="BP133" s="42"/>
      <c r="BQ133" s="42"/>
      <c r="BR133" s="42"/>
      <c r="BS133" s="42">
        <v>10000000</v>
      </c>
      <c r="BT133" s="42"/>
      <c r="BU133" s="42"/>
      <c r="BV133" s="42"/>
      <c r="BW133" s="42">
        <f t="shared" si="240"/>
        <v>10000000</v>
      </c>
      <c r="BX133" s="42"/>
      <c r="BY133" s="42">
        <f t="shared" si="181"/>
        <v>-10000000</v>
      </c>
      <c r="BZ133" s="42"/>
    </row>
    <row r="134" spans="1:78" ht="15.75" hidden="1" outlineLevel="4" thickBot="1" x14ac:dyDescent="0.25">
      <c r="A134" s="37"/>
      <c r="B134" s="38">
        <f t="shared" si="0"/>
        <v>0</v>
      </c>
      <c r="C134" s="39"/>
      <c r="D134" s="41"/>
      <c r="E134" s="41"/>
      <c r="F134" s="41"/>
      <c r="G134" s="41">
        <f t="shared" si="149"/>
        <v>0</v>
      </c>
      <c r="H134" s="40" t="s">
        <v>196</v>
      </c>
      <c r="I134" s="40">
        <v>0</v>
      </c>
      <c r="J134" s="42">
        <v>0</v>
      </c>
      <c r="K134" s="42"/>
      <c r="L134" s="42"/>
      <c r="M134" s="42"/>
      <c r="N134" s="42"/>
      <c r="O134" s="42">
        <f t="shared" si="280"/>
        <v>0</v>
      </c>
      <c r="P134" s="43">
        <f t="shared" si="150"/>
        <v>0</v>
      </c>
      <c r="Q134" s="40">
        <v>7500</v>
      </c>
      <c r="R134" s="42">
        <f>(7500*10000)+25000000</f>
        <v>100000000</v>
      </c>
      <c r="S134" s="42"/>
      <c r="T134" s="42"/>
      <c r="U134" s="42"/>
      <c r="V134" s="42"/>
      <c r="W134" s="42">
        <f>SUM(R134:V134)</f>
        <v>100000000</v>
      </c>
      <c r="X134" s="40">
        <v>7500</v>
      </c>
      <c r="Y134" s="42">
        <v>0</v>
      </c>
      <c r="Z134" s="42"/>
      <c r="AA134" s="42"/>
      <c r="AB134" s="42"/>
      <c r="AC134" s="42"/>
      <c r="AD134" s="42">
        <f t="shared" si="235"/>
        <v>0</v>
      </c>
      <c r="AE134" s="42">
        <v>0</v>
      </c>
      <c r="AF134" s="42"/>
      <c r="AG134" s="42"/>
      <c r="AH134" s="42"/>
      <c r="AI134" s="42"/>
      <c r="AJ134" s="42"/>
      <c r="AK134" s="42"/>
      <c r="AL134" s="42"/>
      <c r="AM134" s="42">
        <f t="shared" si="236"/>
        <v>0</v>
      </c>
      <c r="AN134" s="42">
        <v>0</v>
      </c>
      <c r="AO134" s="42"/>
      <c r="AP134" s="42"/>
      <c r="AQ134" s="42"/>
      <c r="AR134" s="42"/>
      <c r="AS134" s="42"/>
      <c r="AT134" s="42"/>
      <c r="AU134" s="42"/>
      <c r="AV134" s="42">
        <f t="shared" si="237"/>
        <v>0</v>
      </c>
      <c r="AW134" s="42">
        <v>0</v>
      </c>
      <c r="AX134" s="42"/>
      <c r="AY134" s="42"/>
      <c r="AZ134" s="42"/>
      <c r="BA134" s="42"/>
      <c r="BB134" s="42"/>
      <c r="BC134" s="42"/>
      <c r="BD134" s="42"/>
      <c r="BE134" s="42">
        <f t="shared" si="238"/>
        <v>0</v>
      </c>
      <c r="BF134" s="42">
        <v>0</v>
      </c>
      <c r="BG134" s="42"/>
      <c r="BH134" s="42"/>
      <c r="BI134" s="42"/>
      <c r="BJ134" s="42"/>
      <c r="BK134" s="42"/>
      <c r="BL134" s="42"/>
      <c r="BM134" s="42"/>
      <c r="BN134" s="42">
        <f t="shared" si="239"/>
        <v>0</v>
      </c>
      <c r="BO134" s="42">
        <v>0</v>
      </c>
      <c r="BP134" s="42"/>
      <c r="BQ134" s="42"/>
      <c r="BR134" s="42"/>
      <c r="BS134" s="42"/>
      <c r="BT134" s="42"/>
      <c r="BU134" s="42"/>
      <c r="BV134" s="42"/>
      <c r="BW134" s="42">
        <f t="shared" si="240"/>
        <v>0</v>
      </c>
      <c r="BX134" s="42"/>
      <c r="BY134" s="42">
        <f t="shared" si="181"/>
        <v>0</v>
      </c>
      <c r="BZ134" s="42"/>
    </row>
    <row r="135" spans="1:78" ht="15.75" hidden="1" outlineLevel="4" thickBot="1" x14ac:dyDescent="0.25">
      <c r="A135" s="37"/>
      <c r="B135" s="38">
        <f t="shared" si="0"/>
        <v>0</v>
      </c>
      <c r="C135" s="39"/>
      <c r="D135" s="41"/>
      <c r="E135" s="41"/>
      <c r="F135" s="41"/>
      <c r="G135" s="41">
        <f t="shared" si="149"/>
        <v>0</v>
      </c>
      <c r="H135" s="40" t="s">
        <v>218</v>
      </c>
      <c r="I135" s="40">
        <v>0</v>
      </c>
      <c r="J135" s="42">
        <v>0</v>
      </c>
      <c r="K135" s="42"/>
      <c r="L135" s="42"/>
      <c r="M135" s="42"/>
      <c r="N135" s="42"/>
      <c r="O135" s="42">
        <f t="shared" si="280"/>
        <v>0</v>
      </c>
      <c r="P135" s="43">
        <f t="shared" si="150"/>
        <v>0</v>
      </c>
      <c r="Q135" s="40">
        <v>37</v>
      </c>
      <c r="R135" s="42">
        <v>20000000</v>
      </c>
      <c r="S135" s="42"/>
      <c r="T135" s="42"/>
      <c r="U135" s="42"/>
      <c r="V135" s="42"/>
      <c r="W135" s="42">
        <f t="shared" si="143"/>
        <v>20000000</v>
      </c>
      <c r="X135" s="40">
        <v>37</v>
      </c>
      <c r="Y135" s="42">
        <v>0</v>
      </c>
      <c r="Z135" s="42"/>
      <c r="AA135" s="42"/>
      <c r="AB135" s="42"/>
      <c r="AC135" s="42"/>
      <c r="AD135" s="42">
        <f t="shared" si="235"/>
        <v>0</v>
      </c>
      <c r="AE135" s="42">
        <v>0</v>
      </c>
      <c r="AF135" s="42"/>
      <c r="AG135" s="42"/>
      <c r="AH135" s="42"/>
      <c r="AI135" s="42"/>
      <c r="AJ135" s="42"/>
      <c r="AK135" s="42"/>
      <c r="AL135" s="42"/>
      <c r="AM135" s="42">
        <f t="shared" si="236"/>
        <v>0</v>
      </c>
      <c r="AN135" s="42">
        <v>0</v>
      </c>
      <c r="AO135" s="42"/>
      <c r="AP135" s="42"/>
      <c r="AQ135" s="42"/>
      <c r="AR135" s="42"/>
      <c r="AS135" s="42"/>
      <c r="AT135" s="42"/>
      <c r="AU135" s="42"/>
      <c r="AV135" s="42">
        <f t="shared" si="237"/>
        <v>0</v>
      </c>
      <c r="AW135" s="42">
        <v>0</v>
      </c>
      <c r="AX135" s="42"/>
      <c r="AY135" s="42"/>
      <c r="AZ135" s="42"/>
      <c r="BA135" s="42"/>
      <c r="BB135" s="42"/>
      <c r="BC135" s="42"/>
      <c r="BD135" s="42"/>
      <c r="BE135" s="42">
        <f t="shared" si="238"/>
        <v>0</v>
      </c>
      <c r="BF135" s="42">
        <v>0</v>
      </c>
      <c r="BG135" s="42"/>
      <c r="BH135" s="42"/>
      <c r="BI135" s="42"/>
      <c r="BJ135" s="42"/>
      <c r="BK135" s="42"/>
      <c r="BL135" s="42"/>
      <c r="BM135" s="42"/>
      <c r="BN135" s="42">
        <f t="shared" si="239"/>
        <v>0</v>
      </c>
      <c r="BO135" s="42">
        <v>0</v>
      </c>
      <c r="BP135" s="42"/>
      <c r="BQ135" s="42"/>
      <c r="BR135" s="42"/>
      <c r="BS135" s="42"/>
      <c r="BT135" s="42"/>
      <c r="BU135" s="42"/>
      <c r="BV135" s="42"/>
      <c r="BW135" s="42">
        <f t="shared" si="240"/>
        <v>0</v>
      </c>
      <c r="BX135" s="42"/>
      <c r="BY135" s="42">
        <f t="shared" si="181"/>
        <v>0</v>
      </c>
      <c r="BZ135" s="42"/>
    </row>
    <row r="136" spans="1:78" ht="48" outlineLevel="3" collapsed="1" thickBot="1" x14ac:dyDescent="0.25">
      <c r="A136" s="30" t="s">
        <v>219</v>
      </c>
      <c r="B136" s="31">
        <f t="shared" si="0"/>
        <v>15</v>
      </c>
      <c r="C136" s="32" t="s">
        <v>220</v>
      </c>
      <c r="D136" s="34"/>
      <c r="E136" s="34"/>
      <c r="F136" s="55"/>
      <c r="G136" s="34">
        <f t="shared" si="149"/>
        <v>0</v>
      </c>
      <c r="H136" s="33"/>
      <c r="I136" s="33"/>
      <c r="J136" s="35">
        <f>SUM(J137)</f>
        <v>0</v>
      </c>
      <c r="K136" s="35">
        <f>SUM(K137)</f>
        <v>0</v>
      </c>
      <c r="L136" s="35">
        <f>SUM(L137)</f>
        <v>0</v>
      </c>
      <c r="M136" s="35">
        <f>SUM(M137)</f>
        <v>0</v>
      </c>
      <c r="N136" s="35">
        <f>SUM(N137)</f>
        <v>0</v>
      </c>
      <c r="O136" s="35">
        <f t="shared" si="280"/>
        <v>0</v>
      </c>
      <c r="P136" s="36">
        <f t="shared" si="150"/>
        <v>0</v>
      </c>
      <c r="Q136" s="33"/>
      <c r="R136" s="35">
        <f>SUM(R137)</f>
        <v>7500000</v>
      </c>
      <c r="S136" s="35">
        <f>SUM(S137)</f>
        <v>0</v>
      </c>
      <c r="T136" s="35">
        <f>SUM(T137)</f>
        <v>0</v>
      </c>
      <c r="U136" s="35">
        <f>SUM(U137)</f>
        <v>0</v>
      </c>
      <c r="V136" s="35">
        <f>SUM(V137)</f>
        <v>0</v>
      </c>
      <c r="W136" s="35">
        <f t="shared" si="143"/>
        <v>7500000</v>
      </c>
      <c r="X136" s="33"/>
      <c r="Y136" s="35">
        <v>0</v>
      </c>
      <c r="Z136" s="35">
        <f>SUM(Z137)</f>
        <v>0</v>
      </c>
      <c r="AA136" s="35">
        <f>SUM(AA137)</f>
        <v>0</v>
      </c>
      <c r="AB136" s="35">
        <f>SUM(AB137)</f>
        <v>0</v>
      </c>
      <c r="AC136" s="35">
        <f>SUM(AC137)</f>
        <v>0</v>
      </c>
      <c r="AD136" s="35">
        <f t="shared" si="235"/>
        <v>0</v>
      </c>
      <c r="AE136" s="35">
        <v>0</v>
      </c>
      <c r="AF136" s="35">
        <f t="shared" ref="AF136:AL136" si="281">SUM(AF137)</f>
        <v>0</v>
      </c>
      <c r="AG136" s="35">
        <f t="shared" si="281"/>
        <v>0</v>
      </c>
      <c r="AH136" s="35">
        <f t="shared" si="281"/>
        <v>0</v>
      </c>
      <c r="AI136" s="35">
        <f t="shared" si="281"/>
        <v>0</v>
      </c>
      <c r="AJ136" s="35">
        <f t="shared" si="281"/>
        <v>0</v>
      </c>
      <c r="AK136" s="35">
        <f t="shared" si="281"/>
        <v>0</v>
      </c>
      <c r="AL136" s="35">
        <f t="shared" si="281"/>
        <v>0</v>
      </c>
      <c r="AM136" s="35">
        <f t="shared" si="236"/>
        <v>0</v>
      </c>
      <c r="AN136" s="35">
        <v>0</v>
      </c>
      <c r="AO136" s="35">
        <f t="shared" ref="AO136:AU136" si="282">SUM(AO137)</f>
        <v>0</v>
      </c>
      <c r="AP136" s="35">
        <f t="shared" si="282"/>
        <v>0</v>
      </c>
      <c r="AQ136" s="35">
        <f t="shared" si="282"/>
        <v>0</v>
      </c>
      <c r="AR136" s="35">
        <f t="shared" si="282"/>
        <v>0</v>
      </c>
      <c r="AS136" s="35">
        <f t="shared" si="282"/>
        <v>0</v>
      </c>
      <c r="AT136" s="35">
        <f t="shared" si="282"/>
        <v>0</v>
      </c>
      <c r="AU136" s="35">
        <f t="shared" si="282"/>
        <v>0</v>
      </c>
      <c r="AV136" s="35">
        <f t="shared" si="237"/>
        <v>0</v>
      </c>
      <c r="AW136" s="35">
        <v>0</v>
      </c>
      <c r="AX136" s="35">
        <f t="shared" ref="AX136:BD136" si="283">SUM(AX137)</f>
        <v>0</v>
      </c>
      <c r="AY136" s="35">
        <f t="shared" si="283"/>
        <v>0</v>
      </c>
      <c r="AZ136" s="35">
        <f t="shared" si="283"/>
        <v>0</v>
      </c>
      <c r="BA136" s="35">
        <f t="shared" si="283"/>
        <v>0</v>
      </c>
      <c r="BB136" s="35">
        <f t="shared" si="283"/>
        <v>0</v>
      </c>
      <c r="BC136" s="35">
        <f t="shared" si="283"/>
        <v>0</v>
      </c>
      <c r="BD136" s="35">
        <f t="shared" si="283"/>
        <v>0</v>
      </c>
      <c r="BE136" s="35">
        <f t="shared" si="238"/>
        <v>0</v>
      </c>
      <c r="BF136" s="35">
        <v>0</v>
      </c>
      <c r="BG136" s="35">
        <f t="shared" ref="BG136:BM136" si="284">SUM(BG137)</f>
        <v>0</v>
      </c>
      <c r="BH136" s="35">
        <f t="shared" si="284"/>
        <v>0</v>
      </c>
      <c r="BI136" s="35">
        <f t="shared" si="284"/>
        <v>0</v>
      </c>
      <c r="BJ136" s="35">
        <f t="shared" si="284"/>
        <v>0</v>
      </c>
      <c r="BK136" s="35">
        <f t="shared" si="284"/>
        <v>0</v>
      </c>
      <c r="BL136" s="35">
        <f t="shared" si="284"/>
        <v>0</v>
      </c>
      <c r="BM136" s="35">
        <f t="shared" si="284"/>
        <v>0</v>
      </c>
      <c r="BN136" s="35">
        <f t="shared" si="239"/>
        <v>0</v>
      </c>
      <c r="BO136" s="35">
        <v>0</v>
      </c>
      <c r="BP136" s="35">
        <f t="shared" ref="BP136:BV136" si="285">SUM(BP137)</f>
        <v>0</v>
      </c>
      <c r="BQ136" s="35">
        <f t="shared" si="285"/>
        <v>0</v>
      </c>
      <c r="BR136" s="35">
        <f t="shared" si="285"/>
        <v>0</v>
      </c>
      <c r="BS136" s="35">
        <f t="shared" si="285"/>
        <v>0</v>
      </c>
      <c r="BT136" s="35">
        <f t="shared" si="285"/>
        <v>0</v>
      </c>
      <c r="BU136" s="35">
        <f t="shared" si="285"/>
        <v>0</v>
      </c>
      <c r="BV136" s="35">
        <f t="shared" si="285"/>
        <v>0</v>
      </c>
      <c r="BW136" s="35">
        <f t="shared" si="240"/>
        <v>0</v>
      </c>
      <c r="BX136" s="35">
        <f>BW136</f>
        <v>0</v>
      </c>
      <c r="BY136" s="35">
        <f t="shared" si="181"/>
        <v>0</v>
      </c>
      <c r="BZ136" s="35"/>
    </row>
    <row r="137" spans="1:78" ht="15.75" hidden="1" outlineLevel="4" thickBot="1" x14ac:dyDescent="0.25">
      <c r="A137" s="37"/>
      <c r="B137" s="38">
        <f t="shared" si="0"/>
        <v>0</v>
      </c>
      <c r="C137" s="39"/>
      <c r="D137" s="41"/>
      <c r="E137" s="41"/>
      <c r="F137" s="41"/>
      <c r="G137" s="41">
        <f t="shared" si="149"/>
        <v>0</v>
      </c>
      <c r="H137" s="40" t="s">
        <v>54</v>
      </c>
      <c r="I137" s="40">
        <v>0</v>
      </c>
      <c r="J137" s="42">
        <v>0</v>
      </c>
      <c r="K137" s="42"/>
      <c r="L137" s="42"/>
      <c r="M137" s="42"/>
      <c r="N137" s="42"/>
      <c r="O137" s="42">
        <f t="shared" si="280"/>
        <v>0</v>
      </c>
      <c r="P137" s="43">
        <f t="shared" si="150"/>
        <v>0</v>
      </c>
      <c r="Q137" s="40">
        <v>4</v>
      </c>
      <c r="R137" s="42">
        <v>7500000</v>
      </c>
      <c r="S137" s="42"/>
      <c r="T137" s="42"/>
      <c r="U137" s="42"/>
      <c r="V137" s="42"/>
      <c r="W137" s="42">
        <f t="shared" si="143"/>
        <v>7500000</v>
      </c>
      <c r="X137" s="40">
        <v>4</v>
      </c>
      <c r="Y137" s="42">
        <v>0</v>
      </c>
      <c r="Z137" s="42"/>
      <c r="AA137" s="42"/>
      <c r="AB137" s="42"/>
      <c r="AC137" s="42"/>
      <c r="AD137" s="42">
        <f t="shared" si="235"/>
        <v>0</v>
      </c>
      <c r="AE137" s="42">
        <v>0</v>
      </c>
      <c r="AF137" s="42"/>
      <c r="AG137" s="42"/>
      <c r="AH137" s="42"/>
      <c r="AI137" s="42"/>
      <c r="AJ137" s="42"/>
      <c r="AK137" s="42"/>
      <c r="AL137" s="42"/>
      <c r="AM137" s="42">
        <f t="shared" si="236"/>
        <v>0</v>
      </c>
      <c r="AN137" s="42">
        <v>0</v>
      </c>
      <c r="AO137" s="42"/>
      <c r="AP137" s="42"/>
      <c r="AQ137" s="42"/>
      <c r="AR137" s="42"/>
      <c r="AS137" s="42"/>
      <c r="AT137" s="42"/>
      <c r="AU137" s="42"/>
      <c r="AV137" s="42">
        <f t="shared" si="237"/>
        <v>0</v>
      </c>
      <c r="AW137" s="42">
        <v>0</v>
      </c>
      <c r="AX137" s="42"/>
      <c r="AY137" s="42"/>
      <c r="AZ137" s="42"/>
      <c r="BA137" s="42"/>
      <c r="BB137" s="42"/>
      <c r="BC137" s="42"/>
      <c r="BD137" s="42"/>
      <c r="BE137" s="42">
        <f t="shared" si="238"/>
        <v>0</v>
      </c>
      <c r="BF137" s="42">
        <v>0</v>
      </c>
      <c r="BG137" s="42"/>
      <c r="BH137" s="42"/>
      <c r="BI137" s="42"/>
      <c r="BJ137" s="42"/>
      <c r="BK137" s="42"/>
      <c r="BL137" s="42"/>
      <c r="BM137" s="42"/>
      <c r="BN137" s="42">
        <f t="shared" si="239"/>
        <v>0</v>
      </c>
      <c r="BO137" s="42">
        <v>0</v>
      </c>
      <c r="BP137" s="42"/>
      <c r="BQ137" s="42"/>
      <c r="BR137" s="42"/>
      <c r="BS137" s="42"/>
      <c r="BT137" s="42"/>
      <c r="BU137" s="42"/>
      <c r="BV137" s="42"/>
      <c r="BW137" s="42">
        <f t="shared" si="240"/>
        <v>0</v>
      </c>
      <c r="BX137" s="42"/>
      <c r="BY137" s="42">
        <f t="shared" si="181"/>
        <v>0</v>
      </c>
      <c r="BZ137" s="42"/>
    </row>
    <row r="138" spans="1:78" ht="48" outlineLevel="1" thickBot="1" x14ac:dyDescent="0.25">
      <c r="A138" s="19" t="s">
        <v>31</v>
      </c>
      <c r="B138" s="20">
        <f t="shared" si="0"/>
        <v>7</v>
      </c>
      <c r="C138" s="21" t="s">
        <v>32</v>
      </c>
      <c r="D138" s="23">
        <f>SUM(D139,D151,D158,D161,D177,D185,D194)</f>
        <v>6141551000</v>
      </c>
      <c r="E138" s="23">
        <f>SUM(E139,E151,E158,E161,E177,E185,E194)</f>
        <v>0</v>
      </c>
      <c r="F138" s="53"/>
      <c r="G138" s="23">
        <f t="shared" si="149"/>
        <v>6141551000</v>
      </c>
      <c r="H138" s="51"/>
      <c r="I138" s="51"/>
      <c r="J138" s="22">
        <f>SUM(J139,J151,J158,J161,J177,J185,J194)</f>
        <v>6504435000</v>
      </c>
      <c r="K138" s="22">
        <f>SUM(K139,K151,K158,K161,K177,K185,K194)</f>
        <v>0</v>
      </c>
      <c r="L138" s="22">
        <f>SUM(L139,L151,L158,L161,L177,L185,L194)</f>
        <v>0</v>
      </c>
      <c r="M138" s="22">
        <f>SUM(M139,M151,M158,M161,M177,M185,M194)</f>
        <v>0</v>
      </c>
      <c r="N138" s="22">
        <f>SUM(N139,N151,N158,N161,N177,N185,N194)</f>
        <v>0</v>
      </c>
      <c r="O138" s="22">
        <f t="shared" si="280"/>
        <v>6504435000</v>
      </c>
      <c r="P138" s="24">
        <f t="shared" si="150"/>
        <v>362884000</v>
      </c>
      <c r="Q138" s="51"/>
      <c r="R138" s="22">
        <f>SUM(R139,R151,R158,R161,R177,R185,R194)</f>
        <v>10773172000</v>
      </c>
      <c r="S138" s="22">
        <f>SUM(S139,S151,S158,S161,S177,S185,S194)</f>
        <v>0</v>
      </c>
      <c r="T138" s="22">
        <f>SUM(T139,T151,T158,T161,T177,T185,T194)</f>
        <v>0</v>
      </c>
      <c r="U138" s="22">
        <f>SUM(U139,U151,U158,U161,U177,U185,U194)</f>
        <v>0</v>
      </c>
      <c r="V138" s="22">
        <f>SUM(V139,V151,V158,V161,V177,V185,V194)</f>
        <v>0</v>
      </c>
      <c r="W138" s="22">
        <f t="shared" si="143"/>
        <v>10773172000</v>
      </c>
      <c r="X138" s="51"/>
      <c r="Y138" s="22">
        <f>SUM(Y139,Y151,Y158,Y161,Y177,Y185,Y194)</f>
        <v>7170585000</v>
      </c>
      <c r="Z138" s="22">
        <f>SUM(Z139,Z151,Z158,Z161,Z177,Z185,Z194)</f>
        <v>0</v>
      </c>
      <c r="AA138" s="22">
        <f>SUM(AA139,AA151,AA158,AA161,AA177,AA185,AA194)</f>
        <v>0</v>
      </c>
      <c r="AB138" s="22">
        <f>SUM(AB139,AB151,AB158,AB161,AB177,AB185,AB194)</f>
        <v>0</v>
      </c>
      <c r="AC138" s="22">
        <f>SUM(AC139,AC151,AC158,AC161,AC177,AC185,AC194)</f>
        <v>0</v>
      </c>
      <c r="AD138" s="22">
        <f t="shared" si="235"/>
        <v>7170585000</v>
      </c>
      <c r="AE138" s="22">
        <f t="shared" ref="AE138:AL138" si="286">SUM(AE139,AE151,AE158,AE161,AE177,AE185,AE194)</f>
        <v>7005537000</v>
      </c>
      <c r="AF138" s="22">
        <f t="shared" si="286"/>
        <v>0</v>
      </c>
      <c r="AG138" s="22">
        <f t="shared" si="286"/>
        <v>0</v>
      </c>
      <c r="AH138" s="22">
        <f t="shared" si="286"/>
        <v>0</v>
      </c>
      <c r="AI138" s="22">
        <f t="shared" si="286"/>
        <v>0</v>
      </c>
      <c r="AJ138" s="22">
        <f t="shared" si="286"/>
        <v>0</v>
      </c>
      <c r="AK138" s="22">
        <f t="shared" si="286"/>
        <v>0</v>
      </c>
      <c r="AL138" s="22">
        <f t="shared" si="286"/>
        <v>0</v>
      </c>
      <c r="AM138" s="22">
        <f t="shared" si="236"/>
        <v>7005537000</v>
      </c>
      <c r="AN138" s="22">
        <f t="shared" ref="AN138:AU138" si="287">SUM(AN139,AN151,AN158,AN161,AN177,AN185,AN194)</f>
        <v>7005537000</v>
      </c>
      <c r="AO138" s="22">
        <f t="shared" si="287"/>
        <v>0</v>
      </c>
      <c r="AP138" s="22">
        <f t="shared" si="287"/>
        <v>0</v>
      </c>
      <c r="AQ138" s="22">
        <f t="shared" si="287"/>
        <v>0</v>
      </c>
      <c r="AR138" s="22">
        <f t="shared" si="287"/>
        <v>0</v>
      </c>
      <c r="AS138" s="22">
        <f t="shared" si="287"/>
        <v>0</v>
      </c>
      <c r="AT138" s="22">
        <f t="shared" si="287"/>
        <v>0</v>
      </c>
      <c r="AU138" s="22">
        <f t="shared" si="287"/>
        <v>0</v>
      </c>
      <c r="AV138" s="22">
        <f t="shared" si="237"/>
        <v>7005537000</v>
      </c>
      <c r="AW138" s="22">
        <f t="shared" ref="AW138:BD138" si="288">SUM(AW139,AW151,AW158,AW161,AW177,AW185,AW194)</f>
        <v>7014505000</v>
      </c>
      <c r="AX138" s="22">
        <f t="shared" si="288"/>
        <v>0</v>
      </c>
      <c r="AY138" s="22">
        <f t="shared" si="288"/>
        <v>0</v>
      </c>
      <c r="AZ138" s="22">
        <f t="shared" si="288"/>
        <v>0</v>
      </c>
      <c r="BA138" s="22">
        <f t="shared" si="288"/>
        <v>0</v>
      </c>
      <c r="BB138" s="22">
        <f t="shared" si="288"/>
        <v>0</v>
      </c>
      <c r="BC138" s="22">
        <f t="shared" si="288"/>
        <v>0</v>
      </c>
      <c r="BD138" s="22">
        <f t="shared" si="288"/>
        <v>0</v>
      </c>
      <c r="BE138" s="22">
        <f t="shared" si="238"/>
        <v>7014505000</v>
      </c>
      <c r="BF138" s="22">
        <f t="shared" ref="BF138:BM138" si="289">SUM(BF139,BF151,BF158,BF161,BF177,BF185,BF194)</f>
        <v>7014505000</v>
      </c>
      <c r="BG138" s="22">
        <f t="shared" si="289"/>
        <v>0</v>
      </c>
      <c r="BH138" s="22">
        <f t="shared" si="289"/>
        <v>0</v>
      </c>
      <c r="BI138" s="22">
        <f t="shared" si="289"/>
        <v>0</v>
      </c>
      <c r="BJ138" s="22">
        <f t="shared" si="289"/>
        <v>0</v>
      </c>
      <c r="BK138" s="22">
        <f t="shared" si="289"/>
        <v>0</v>
      </c>
      <c r="BL138" s="22">
        <f t="shared" si="289"/>
        <v>0</v>
      </c>
      <c r="BM138" s="22">
        <f t="shared" si="289"/>
        <v>0</v>
      </c>
      <c r="BN138" s="22">
        <f t="shared" si="239"/>
        <v>7014505000</v>
      </c>
      <c r="BO138" s="22">
        <f t="shared" ref="BO138:BV138" si="290">SUM(BO139,BO151,BO158,BO161,BO177,BO185,BO194)</f>
        <v>7274505000</v>
      </c>
      <c r="BP138" s="22">
        <f t="shared" si="290"/>
        <v>0</v>
      </c>
      <c r="BQ138" s="22">
        <f t="shared" si="290"/>
        <v>0</v>
      </c>
      <c r="BR138" s="22">
        <f t="shared" si="290"/>
        <v>0</v>
      </c>
      <c r="BS138" s="22">
        <f t="shared" si="290"/>
        <v>0</v>
      </c>
      <c r="BT138" s="22">
        <f t="shared" si="290"/>
        <v>0</v>
      </c>
      <c r="BU138" s="22">
        <f t="shared" si="290"/>
        <v>0</v>
      </c>
      <c r="BV138" s="22">
        <f t="shared" si="290"/>
        <v>0</v>
      </c>
      <c r="BW138" s="22">
        <f t="shared" si="240"/>
        <v>7274505000</v>
      </c>
      <c r="BX138" s="22">
        <f t="shared" ref="BX138" si="291">SUM(BX139,BX151,BX158,BX161,BX177,BX185,BX194)</f>
        <v>7274505000</v>
      </c>
      <c r="BY138" s="22">
        <f t="shared" si="181"/>
        <v>0</v>
      </c>
      <c r="BZ138" s="22"/>
    </row>
    <row r="139" spans="1:78" ht="32.25" outlineLevel="2" thickBot="1" x14ac:dyDescent="0.25">
      <c r="A139" s="25" t="s">
        <v>33</v>
      </c>
      <c r="B139" s="26">
        <f t="shared" si="0"/>
        <v>12</v>
      </c>
      <c r="C139" s="46" t="s">
        <v>34</v>
      </c>
      <c r="D139" s="28">
        <f>SUM(D140,D143,D145)</f>
        <v>28996000</v>
      </c>
      <c r="E139" s="28">
        <f>SUM(E140,E143,E145)</f>
        <v>0</v>
      </c>
      <c r="F139" s="54"/>
      <c r="G139" s="28">
        <f t="shared" si="149"/>
        <v>28996000</v>
      </c>
      <c r="H139" s="52"/>
      <c r="I139" s="52"/>
      <c r="J139" s="27">
        <f>SUM(J140,J143,J145)</f>
        <v>29770000</v>
      </c>
      <c r="K139" s="27">
        <f>SUM(K140,K143,K145)</f>
        <v>0</v>
      </c>
      <c r="L139" s="27">
        <f>SUM(L140,L143,L145)</f>
        <v>0</v>
      </c>
      <c r="M139" s="27">
        <f>SUM(M140,M143,M145)</f>
        <v>0</v>
      </c>
      <c r="N139" s="27">
        <f>SUM(N140,N143,N145)</f>
        <v>0</v>
      </c>
      <c r="O139" s="27">
        <f t="shared" si="280"/>
        <v>29770000</v>
      </c>
      <c r="P139" s="29">
        <f t="shared" si="150"/>
        <v>774000</v>
      </c>
      <c r="Q139" s="52"/>
      <c r="R139" s="27">
        <f>SUM(R140,R143,R145)</f>
        <v>24270000</v>
      </c>
      <c r="S139" s="27">
        <f>SUM(S140,S143,S145)</f>
        <v>0</v>
      </c>
      <c r="T139" s="27">
        <f>SUM(T140,T143,T145)</f>
        <v>0</v>
      </c>
      <c r="U139" s="27">
        <f>SUM(U140,U143,U145)</f>
        <v>0</v>
      </c>
      <c r="V139" s="27">
        <f>SUM(V140,V143,V145)</f>
        <v>0</v>
      </c>
      <c r="W139" s="27">
        <f t="shared" si="143"/>
        <v>24270000</v>
      </c>
      <c r="X139" s="52"/>
      <c r="Y139" s="27">
        <f>SUM(Y140,Y143,Y145)</f>
        <v>21301000</v>
      </c>
      <c r="Z139" s="27">
        <f>SUM(Z140,Z143,Z145)</f>
        <v>0</v>
      </c>
      <c r="AA139" s="27">
        <f>SUM(AA140,AA143,AA145)</f>
        <v>0</v>
      </c>
      <c r="AB139" s="27">
        <f>SUM(AB140,AB143,AB145)</f>
        <v>0</v>
      </c>
      <c r="AC139" s="27">
        <f>SUM(AC140,AC143,AC145)</f>
        <v>0</v>
      </c>
      <c r="AD139" s="27">
        <f t="shared" si="235"/>
        <v>21301000</v>
      </c>
      <c r="AE139" s="27">
        <f t="shared" ref="AE139:AL139" si="292">SUM(AE140,AE143,AE145)</f>
        <v>21301000</v>
      </c>
      <c r="AF139" s="27">
        <f t="shared" si="292"/>
        <v>0</v>
      </c>
      <c r="AG139" s="27">
        <f t="shared" si="292"/>
        <v>0</v>
      </c>
      <c r="AH139" s="27">
        <f t="shared" si="292"/>
        <v>0</v>
      </c>
      <c r="AI139" s="27">
        <f t="shared" si="292"/>
        <v>0</v>
      </c>
      <c r="AJ139" s="27">
        <f t="shared" si="292"/>
        <v>0</v>
      </c>
      <c r="AK139" s="27">
        <f t="shared" si="292"/>
        <v>0</v>
      </c>
      <c r="AL139" s="27">
        <f t="shared" si="292"/>
        <v>0</v>
      </c>
      <c r="AM139" s="27">
        <f t="shared" si="236"/>
        <v>21301000</v>
      </c>
      <c r="AN139" s="27">
        <f t="shared" ref="AN139:AU139" si="293">SUM(AN140,AN143,AN145)</f>
        <v>21301000</v>
      </c>
      <c r="AO139" s="27">
        <f t="shared" si="293"/>
        <v>0</v>
      </c>
      <c r="AP139" s="27">
        <f t="shared" si="293"/>
        <v>0</v>
      </c>
      <c r="AQ139" s="27">
        <f t="shared" si="293"/>
        <v>0</v>
      </c>
      <c r="AR139" s="27">
        <f t="shared" si="293"/>
        <v>0</v>
      </c>
      <c r="AS139" s="27">
        <f t="shared" si="293"/>
        <v>0</v>
      </c>
      <c r="AT139" s="27">
        <f t="shared" si="293"/>
        <v>0</v>
      </c>
      <c r="AU139" s="27">
        <f t="shared" si="293"/>
        <v>0</v>
      </c>
      <c r="AV139" s="27">
        <f t="shared" si="237"/>
        <v>21301000</v>
      </c>
      <c r="AW139" s="27">
        <f t="shared" ref="AW139:BD139" si="294">SUM(AW140,AW143,AW145)</f>
        <v>21301000</v>
      </c>
      <c r="AX139" s="27">
        <f t="shared" si="294"/>
        <v>0</v>
      </c>
      <c r="AY139" s="27">
        <f t="shared" si="294"/>
        <v>0</v>
      </c>
      <c r="AZ139" s="27">
        <f t="shared" si="294"/>
        <v>0</v>
      </c>
      <c r="BA139" s="27">
        <f t="shared" si="294"/>
        <v>0</v>
      </c>
      <c r="BB139" s="27">
        <f t="shared" si="294"/>
        <v>0</v>
      </c>
      <c r="BC139" s="27">
        <f t="shared" si="294"/>
        <v>0</v>
      </c>
      <c r="BD139" s="27">
        <f t="shared" si="294"/>
        <v>0</v>
      </c>
      <c r="BE139" s="27">
        <f t="shared" si="238"/>
        <v>21301000</v>
      </c>
      <c r="BF139" s="27">
        <f t="shared" ref="BF139:BM139" si="295">SUM(BF140,BF143,BF145)</f>
        <v>21301000</v>
      </c>
      <c r="BG139" s="27">
        <f t="shared" si="295"/>
        <v>0</v>
      </c>
      <c r="BH139" s="27">
        <f t="shared" si="295"/>
        <v>0</v>
      </c>
      <c r="BI139" s="27">
        <f t="shared" si="295"/>
        <v>0</v>
      </c>
      <c r="BJ139" s="27">
        <f t="shared" si="295"/>
        <v>0</v>
      </c>
      <c r="BK139" s="27">
        <f t="shared" si="295"/>
        <v>0</v>
      </c>
      <c r="BL139" s="27">
        <f t="shared" si="295"/>
        <v>0</v>
      </c>
      <c r="BM139" s="27">
        <f t="shared" si="295"/>
        <v>0</v>
      </c>
      <c r="BN139" s="27">
        <f t="shared" si="239"/>
        <v>21301000</v>
      </c>
      <c r="BO139" s="27">
        <f t="shared" ref="BO139:BV139" si="296">SUM(BO140,BO143,BO145)</f>
        <v>21301000</v>
      </c>
      <c r="BP139" s="27">
        <f t="shared" si="296"/>
        <v>0</v>
      </c>
      <c r="BQ139" s="27">
        <f t="shared" si="296"/>
        <v>0</v>
      </c>
      <c r="BR139" s="27">
        <f t="shared" si="296"/>
        <v>0</v>
      </c>
      <c r="BS139" s="27">
        <f t="shared" si="296"/>
        <v>0</v>
      </c>
      <c r="BT139" s="27">
        <f t="shared" si="296"/>
        <v>0</v>
      </c>
      <c r="BU139" s="27">
        <f t="shared" si="296"/>
        <v>0</v>
      </c>
      <c r="BV139" s="27">
        <f t="shared" si="296"/>
        <v>0</v>
      </c>
      <c r="BW139" s="27">
        <f t="shared" si="240"/>
        <v>21301000</v>
      </c>
      <c r="BX139" s="27">
        <f t="shared" ref="BX139" si="297">SUM(BX140,BX143,BX145)</f>
        <v>21301000</v>
      </c>
      <c r="BY139" s="27">
        <f t="shared" si="181"/>
        <v>0</v>
      </c>
      <c r="BZ139" s="27"/>
    </row>
    <row r="140" spans="1:78" ht="32.25" outlineLevel="3" collapsed="1" thickBot="1" x14ac:dyDescent="0.25">
      <c r="A140" s="30" t="s">
        <v>35</v>
      </c>
      <c r="B140" s="31">
        <f t="shared" si="0"/>
        <v>15</v>
      </c>
      <c r="C140" s="32" t="s">
        <v>36</v>
      </c>
      <c r="D140" s="34">
        <v>10500000</v>
      </c>
      <c r="E140" s="34"/>
      <c r="F140" s="55"/>
      <c r="G140" s="34">
        <f t="shared" ref="G140:G200" si="298">D140-E140</f>
        <v>10500000</v>
      </c>
      <c r="H140" s="33"/>
      <c r="I140" s="33"/>
      <c r="J140" s="35">
        <f>SUM(J141:J142)</f>
        <v>10500000</v>
      </c>
      <c r="K140" s="35">
        <f>SUM(K141:K142)</f>
        <v>0</v>
      </c>
      <c r="L140" s="35">
        <f>SUM(L141:L142)</f>
        <v>0</v>
      </c>
      <c r="M140" s="35">
        <f>SUM(M141:M142)</f>
        <v>0</v>
      </c>
      <c r="N140" s="35">
        <f>SUM(N141:N142)</f>
        <v>0</v>
      </c>
      <c r="O140" s="35">
        <f t="shared" si="280"/>
        <v>10500000</v>
      </c>
      <c r="P140" s="36">
        <f t="shared" ref="P140:P200" si="299">O140-D140</f>
        <v>0</v>
      </c>
      <c r="Q140" s="33"/>
      <c r="R140" s="35">
        <f>SUM(R141:R142)</f>
        <v>2500000</v>
      </c>
      <c r="S140" s="35">
        <f>SUM(S141:S142)</f>
        <v>0</v>
      </c>
      <c r="T140" s="35">
        <f>SUM(T141:T142)</f>
        <v>0</v>
      </c>
      <c r="U140" s="35">
        <f>SUM(U141:U142)</f>
        <v>0</v>
      </c>
      <c r="V140" s="35">
        <f>SUM(V141:V142)</f>
        <v>0</v>
      </c>
      <c r="W140" s="35">
        <f t="shared" si="143"/>
        <v>2500000</v>
      </c>
      <c r="X140" s="33"/>
      <c r="Y140" s="35">
        <f>SUM(Y141:Y142)</f>
        <v>2500000</v>
      </c>
      <c r="Z140" s="35">
        <f>SUM(Z141:Z142)</f>
        <v>0</v>
      </c>
      <c r="AA140" s="35">
        <f>SUM(AA141:AA142)</f>
        <v>0</v>
      </c>
      <c r="AB140" s="35">
        <f>SUM(AB141:AB142)</f>
        <v>0</v>
      </c>
      <c r="AC140" s="35">
        <f>SUM(AC141:AC142)</f>
        <v>0</v>
      </c>
      <c r="AD140" s="35">
        <f t="shared" si="235"/>
        <v>2500000</v>
      </c>
      <c r="AE140" s="35">
        <f t="shared" ref="AE140:AL140" si="300">SUM(AE141:AE142)</f>
        <v>2500000</v>
      </c>
      <c r="AF140" s="35">
        <f t="shared" si="300"/>
        <v>0</v>
      </c>
      <c r="AG140" s="35">
        <f t="shared" si="300"/>
        <v>0</v>
      </c>
      <c r="AH140" s="35">
        <f t="shared" si="300"/>
        <v>0</v>
      </c>
      <c r="AI140" s="35">
        <f t="shared" si="300"/>
        <v>0</v>
      </c>
      <c r="AJ140" s="35">
        <f t="shared" si="300"/>
        <v>0</v>
      </c>
      <c r="AK140" s="35">
        <f t="shared" si="300"/>
        <v>0</v>
      </c>
      <c r="AL140" s="35">
        <f t="shared" si="300"/>
        <v>0</v>
      </c>
      <c r="AM140" s="35">
        <f t="shared" si="236"/>
        <v>2500000</v>
      </c>
      <c r="AN140" s="35">
        <f t="shared" ref="AN140:AU140" si="301">SUM(AN141:AN142)</f>
        <v>2500000</v>
      </c>
      <c r="AO140" s="35">
        <f t="shared" si="301"/>
        <v>0</v>
      </c>
      <c r="AP140" s="35">
        <f t="shared" si="301"/>
        <v>0</v>
      </c>
      <c r="AQ140" s="35">
        <f t="shared" si="301"/>
        <v>0</v>
      </c>
      <c r="AR140" s="35">
        <f t="shared" si="301"/>
        <v>0</v>
      </c>
      <c r="AS140" s="35">
        <f t="shared" si="301"/>
        <v>0</v>
      </c>
      <c r="AT140" s="35">
        <f t="shared" si="301"/>
        <v>0</v>
      </c>
      <c r="AU140" s="35">
        <f t="shared" si="301"/>
        <v>0</v>
      </c>
      <c r="AV140" s="35">
        <f t="shared" si="237"/>
        <v>2500000</v>
      </c>
      <c r="AW140" s="35">
        <f t="shared" ref="AW140:BD140" si="302">SUM(AW141:AW142)</f>
        <v>2500000</v>
      </c>
      <c r="AX140" s="35">
        <f t="shared" si="302"/>
        <v>0</v>
      </c>
      <c r="AY140" s="35">
        <f t="shared" si="302"/>
        <v>0</v>
      </c>
      <c r="AZ140" s="35">
        <f t="shared" si="302"/>
        <v>0</v>
      </c>
      <c r="BA140" s="35">
        <f t="shared" si="302"/>
        <v>0</v>
      </c>
      <c r="BB140" s="35">
        <f t="shared" si="302"/>
        <v>0</v>
      </c>
      <c r="BC140" s="35">
        <f t="shared" si="302"/>
        <v>0</v>
      </c>
      <c r="BD140" s="35">
        <f t="shared" si="302"/>
        <v>0</v>
      </c>
      <c r="BE140" s="35">
        <f t="shared" si="238"/>
        <v>2500000</v>
      </c>
      <c r="BF140" s="35">
        <f t="shared" ref="BF140:BM140" si="303">SUM(BF141:BF142)</f>
        <v>2500000</v>
      </c>
      <c r="BG140" s="35">
        <f t="shared" si="303"/>
        <v>0</v>
      </c>
      <c r="BH140" s="35">
        <f t="shared" si="303"/>
        <v>0</v>
      </c>
      <c r="BI140" s="35">
        <f t="shared" si="303"/>
        <v>0</v>
      </c>
      <c r="BJ140" s="35">
        <f t="shared" si="303"/>
        <v>0</v>
      </c>
      <c r="BK140" s="35">
        <f t="shared" si="303"/>
        <v>0</v>
      </c>
      <c r="BL140" s="35">
        <f t="shared" si="303"/>
        <v>0</v>
      </c>
      <c r="BM140" s="35">
        <f t="shared" si="303"/>
        <v>0</v>
      </c>
      <c r="BN140" s="35">
        <f t="shared" si="239"/>
        <v>2500000</v>
      </c>
      <c r="BO140" s="35">
        <f t="shared" ref="BO140:BV140" si="304">SUM(BO141:BO142)</f>
        <v>2500000</v>
      </c>
      <c r="BP140" s="35">
        <f t="shared" si="304"/>
        <v>0</v>
      </c>
      <c r="BQ140" s="35">
        <f t="shared" si="304"/>
        <v>0</v>
      </c>
      <c r="BR140" s="35">
        <f t="shared" si="304"/>
        <v>0</v>
      </c>
      <c r="BS140" s="35">
        <f t="shared" si="304"/>
        <v>0</v>
      </c>
      <c r="BT140" s="35">
        <f t="shared" si="304"/>
        <v>0</v>
      </c>
      <c r="BU140" s="35">
        <f t="shared" si="304"/>
        <v>0</v>
      </c>
      <c r="BV140" s="35">
        <f t="shared" si="304"/>
        <v>0</v>
      </c>
      <c r="BW140" s="35">
        <f t="shared" si="240"/>
        <v>2500000</v>
      </c>
      <c r="BX140" s="35">
        <f>BW140</f>
        <v>2500000</v>
      </c>
      <c r="BY140" s="35">
        <f t="shared" si="181"/>
        <v>0</v>
      </c>
      <c r="BZ140" s="35"/>
    </row>
    <row r="141" spans="1:78" ht="15.75" hidden="1" outlineLevel="4" thickBot="1" x14ac:dyDescent="0.25">
      <c r="A141" s="37"/>
      <c r="B141" s="38">
        <f t="shared" si="0"/>
        <v>0</v>
      </c>
      <c r="C141" s="39"/>
      <c r="D141" s="41"/>
      <c r="E141" s="41"/>
      <c r="F141" s="41"/>
      <c r="G141" s="41">
        <f t="shared" si="298"/>
        <v>0</v>
      </c>
      <c r="H141" s="40" t="s">
        <v>29</v>
      </c>
      <c r="I141" s="40">
        <v>2</v>
      </c>
      <c r="J141" s="42">
        <v>2500000</v>
      </c>
      <c r="K141" s="42"/>
      <c r="L141" s="42"/>
      <c r="M141" s="42"/>
      <c r="N141" s="42"/>
      <c r="O141" s="42">
        <f t="shared" si="280"/>
        <v>2500000</v>
      </c>
      <c r="P141" s="43">
        <f t="shared" si="299"/>
        <v>2500000</v>
      </c>
      <c r="Q141" s="40">
        <v>2</v>
      </c>
      <c r="R141" s="42">
        <f>6000000-3500000</f>
        <v>2500000</v>
      </c>
      <c r="S141" s="42"/>
      <c r="T141" s="42"/>
      <c r="U141" s="42"/>
      <c r="V141" s="42"/>
      <c r="W141" s="42">
        <f t="shared" si="143"/>
        <v>2500000</v>
      </c>
      <c r="X141" s="40">
        <v>2</v>
      </c>
      <c r="Y141" s="42">
        <f>6000000-3500000</f>
        <v>2500000</v>
      </c>
      <c r="Z141" s="42"/>
      <c r="AA141" s="42"/>
      <c r="AB141" s="42"/>
      <c r="AC141" s="42"/>
      <c r="AD141" s="42">
        <f t="shared" si="235"/>
        <v>2500000</v>
      </c>
      <c r="AE141" s="42">
        <f>6000000-3500000</f>
        <v>2500000</v>
      </c>
      <c r="AF141" s="42"/>
      <c r="AG141" s="42"/>
      <c r="AH141" s="42"/>
      <c r="AI141" s="42"/>
      <c r="AJ141" s="42"/>
      <c r="AK141" s="42"/>
      <c r="AL141" s="42"/>
      <c r="AM141" s="42">
        <f t="shared" si="236"/>
        <v>2500000</v>
      </c>
      <c r="AN141" s="42">
        <f>6000000-3500000</f>
        <v>2500000</v>
      </c>
      <c r="AO141" s="42"/>
      <c r="AP141" s="42"/>
      <c r="AQ141" s="42"/>
      <c r="AR141" s="42"/>
      <c r="AS141" s="42"/>
      <c r="AT141" s="42"/>
      <c r="AU141" s="42"/>
      <c r="AV141" s="42">
        <f t="shared" si="237"/>
        <v>2500000</v>
      </c>
      <c r="AW141" s="42">
        <f>6000000-3500000</f>
        <v>2500000</v>
      </c>
      <c r="AX141" s="42"/>
      <c r="AY141" s="42"/>
      <c r="AZ141" s="42"/>
      <c r="BA141" s="42"/>
      <c r="BB141" s="42"/>
      <c r="BC141" s="42"/>
      <c r="BD141" s="42"/>
      <c r="BE141" s="42">
        <f t="shared" si="238"/>
        <v>2500000</v>
      </c>
      <c r="BF141" s="42">
        <f>6000000-3500000</f>
        <v>2500000</v>
      </c>
      <c r="BG141" s="42"/>
      <c r="BH141" s="42"/>
      <c r="BI141" s="42"/>
      <c r="BJ141" s="42"/>
      <c r="BK141" s="42"/>
      <c r="BL141" s="42"/>
      <c r="BM141" s="42"/>
      <c r="BN141" s="42">
        <f t="shared" si="239"/>
        <v>2500000</v>
      </c>
      <c r="BO141" s="42">
        <f>6000000-3500000</f>
        <v>2500000</v>
      </c>
      <c r="BP141" s="42"/>
      <c r="BQ141" s="42"/>
      <c r="BR141" s="42"/>
      <c r="BS141" s="42"/>
      <c r="BT141" s="42"/>
      <c r="BU141" s="42"/>
      <c r="BV141" s="42"/>
      <c r="BW141" s="42">
        <f t="shared" si="240"/>
        <v>2500000</v>
      </c>
      <c r="BX141" s="42"/>
      <c r="BY141" s="42">
        <f t="shared" si="181"/>
        <v>-2500000</v>
      </c>
      <c r="BZ141" s="42"/>
    </row>
    <row r="142" spans="1:78" ht="15.75" hidden="1" outlineLevel="4" thickBot="1" x14ac:dyDescent="0.25">
      <c r="A142" s="37"/>
      <c r="B142" s="38">
        <f t="shared" si="0"/>
        <v>0</v>
      </c>
      <c r="C142" s="39"/>
      <c r="D142" s="41"/>
      <c r="E142" s="41"/>
      <c r="F142" s="41"/>
      <c r="G142" s="41">
        <f t="shared" si="298"/>
        <v>0</v>
      </c>
      <c r="H142" s="40" t="s">
        <v>29</v>
      </c>
      <c r="I142" s="40">
        <v>1</v>
      </c>
      <c r="J142" s="42">
        <v>8000000</v>
      </c>
      <c r="K142" s="42"/>
      <c r="L142" s="42"/>
      <c r="M142" s="42"/>
      <c r="N142" s="42"/>
      <c r="O142" s="42">
        <f t="shared" si="280"/>
        <v>8000000</v>
      </c>
      <c r="P142" s="43">
        <f t="shared" si="299"/>
        <v>8000000</v>
      </c>
      <c r="Q142" s="40">
        <v>0</v>
      </c>
      <c r="R142" s="42">
        <v>0</v>
      </c>
      <c r="S142" s="42"/>
      <c r="T142" s="42"/>
      <c r="U142" s="42"/>
      <c r="V142" s="42"/>
      <c r="W142" s="42">
        <f t="shared" ref="W142:W200" si="305">SUM(R142:V142)</f>
        <v>0</v>
      </c>
      <c r="X142" s="40">
        <v>0</v>
      </c>
      <c r="Y142" s="42">
        <v>0</v>
      </c>
      <c r="Z142" s="42"/>
      <c r="AA142" s="42"/>
      <c r="AB142" s="42"/>
      <c r="AC142" s="42"/>
      <c r="AD142" s="42">
        <f t="shared" si="235"/>
        <v>0</v>
      </c>
      <c r="AE142" s="42">
        <v>0</v>
      </c>
      <c r="AF142" s="42"/>
      <c r="AG142" s="42"/>
      <c r="AH142" s="42"/>
      <c r="AI142" s="42"/>
      <c r="AJ142" s="42"/>
      <c r="AK142" s="42"/>
      <c r="AL142" s="42"/>
      <c r="AM142" s="42">
        <f t="shared" si="236"/>
        <v>0</v>
      </c>
      <c r="AN142" s="42">
        <v>0</v>
      </c>
      <c r="AO142" s="42"/>
      <c r="AP142" s="42"/>
      <c r="AQ142" s="42"/>
      <c r="AR142" s="42"/>
      <c r="AS142" s="42"/>
      <c r="AT142" s="42"/>
      <c r="AU142" s="42"/>
      <c r="AV142" s="42">
        <f t="shared" si="237"/>
        <v>0</v>
      </c>
      <c r="AW142" s="42">
        <v>0</v>
      </c>
      <c r="AX142" s="42"/>
      <c r="AY142" s="42"/>
      <c r="AZ142" s="42"/>
      <c r="BA142" s="42"/>
      <c r="BB142" s="42"/>
      <c r="BC142" s="42"/>
      <c r="BD142" s="42"/>
      <c r="BE142" s="42">
        <f t="shared" si="238"/>
        <v>0</v>
      </c>
      <c r="BF142" s="42">
        <v>0</v>
      </c>
      <c r="BG142" s="42"/>
      <c r="BH142" s="42"/>
      <c r="BI142" s="42"/>
      <c r="BJ142" s="42"/>
      <c r="BK142" s="42"/>
      <c r="BL142" s="42"/>
      <c r="BM142" s="42"/>
      <c r="BN142" s="42">
        <f t="shared" si="239"/>
        <v>0</v>
      </c>
      <c r="BO142" s="42">
        <v>0</v>
      </c>
      <c r="BP142" s="42"/>
      <c r="BQ142" s="42"/>
      <c r="BR142" s="42"/>
      <c r="BS142" s="42"/>
      <c r="BT142" s="42"/>
      <c r="BU142" s="42"/>
      <c r="BV142" s="42"/>
      <c r="BW142" s="42">
        <f t="shared" si="240"/>
        <v>0</v>
      </c>
      <c r="BX142" s="42"/>
      <c r="BY142" s="42">
        <f t="shared" si="181"/>
        <v>0</v>
      </c>
      <c r="BZ142" s="42"/>
    </row>
    <row r="143" spans="1:78" ht="32.25" outlineLevel="3" collapsed="1" thickBot="1" x14ac:dyDescent="0.25">
      <c r="A143" s="30" t="s">
        <v>37</v>
      </c>
      <c r="B143" s="31">
        <f t="shared" si="0"/>
        <v>15</v>
      </c>
      <c r="C143" s="32" t="s">
        <v>38</v>
      </c>
      <c r="D143" s="34">
        <v>1500000</v>
      </c>
      <c r="E143" s="34"/>
      <c r="F143" s="55"/>
      <c r="G143" s="34">
        <f t="shared" si="298"/>
        <v>1500000</v>
      </c>
      <c r="H143" s="33"/>
      <c r="I143" s="33"/>
      <c r="J143" s="35">
        <f>SUM(J144)</f>
        <v>1500000</v>
      </c>
      <c r="K143" s="35">
        <f>SUM(K144)</f>
        <v>0</v>
      </c>
      <c r="L143" s="35">
        <f>SUM(L144)</f>
        <v>0</v>
      </c>
      <c r="M143" s="35">
        <f>SUM(M144)</f>
        <v>0</v>
      </c>
      <c r="N143" s="35">
        <f>SUM(N144)</f>
        <v>0</v>
      </c>
      <c r="O143" s="35">
        <f t="shared" si="280"/>
        <v>1500000</v>
      </c>
      <c r="P143" s="36">
        <f t="shared" si="299"/>
        <v>0</v>
      </c>
      <c r="Q143" s="33"/>
      <c r="R143" s="35">
        <f>SUM(R144)</f>
        <v>1500000</v>
      </c>
      <c r="S143" s="35">
        <f>SUM(S144)</f>
        <v>0</v>
      </c>
      <c r="T143" s="35">
        <f>SUM(T144)</f>
        <v>0</v>
      </c>
      <c r="U143" s="35">
        <f>SUM(U144)</f>
        <v>0</v>
      </c>
      <c r="V143" s="35">
        <f>SUM(V144)</f>
        <v>0</v>
      </c>
      <c r="W143" s="35">
        <f t="shared" si="305"/>
        <v>1500000</v>
      </c>
      <c r="X143" s="33"/>
      <c r="Y143" s="35">
        <f t="shared" ref="Y143:BV143" si="306">SUM(Y144)</f>
        <v>1500000</v>
      </c>
      <c r="Z143" s="35">
        <f t="shared" si="306"/>
        <v>0</v>
      </c>
      <c r="AA143" s="35">
        <f t="shared" si="306"/>
        <v>0</v>
      </c>
      <c r="AB143" s="35">
        <f t="shared" si="306"/>
        <v>0</v>
      </c>
      <c r="AC143" s="35">
        <f t="shared" si="306"/>
        <v>0</v>
      </c>
      <c r="AD143" s="35">
        <f t="shared" si="235"/>
        <v>1500000</v>
      </c>
      <c r="AE143" s="35">
        <f t="shared" si="306"/>
        <v>1500000</v>
      </c>
      <c r="AF143" s="35">
        <f t="shared" si="306"/>
        <v>0</v>
      </c>
      <c r="AG143" s="35">
        <f t="shared" si="306"/>
        <v>0</v>
      </c>
      <c r="AH143" s="35">
        <f t="shared" si="306"/>
        <v>0</v>
      </c>
      <c r="AI143" s="35">
        <f t="shared" si="306"/>
        <v>0</v>
      </c>
      <c r="AJ143" s="35">
        <f t="shared" si="306"/>
        <v>0</v>
      </c>
      <c r="AK143" s="35">
        <f t="shared" si="306"/>
        <v>0</v>
      </c>
      <c r="AL143" s="35">
        <f t="shared" si="306"/>
        <v>0</v>
      </c>
      <c r="AM143" s="35">
        <f t="shared" si="236"/>
        <v>1500000</v>
      </c>
      <c r="AN143" s="35">
        <f t="shared" si="306"/>
        <v>1500000</v>
      </c>
      <c r="AO143" s="35">
        <f t="shared" si="306"/>
        <v>0</v>
      </c>
      <c r="AP143" s="35">
        <f t="shared" si="306"/>
        <v>0</v>
      </c>
      <c r="AQ143" s="35">
        <f t="shared" si="306"/>
        <v>0</v>
      </c>
      <c r="AR143" s="35">
        <f t="shared" si="306"/>
        <v>0</v>
      </c>
      <c r="AS143" s="35">
        <f t="shared" si="306"/>
        <v>0</v>
      </c>
      <c r="AT143" s="35">
        <f t="shared" si="306"/>
        <v>0</v>
      </c>
      <c r="AU143" s="35">
        <f t="shared" si="306"/>
        <v>0</v>
      </c>
      <c r="AV143" s="35">
        <f t="shared" si="237"/>
        <v>1500000</v>
      </c>
      <c r="AW143" s="35">
        <f t="shared" si="306"/>
        <v>1500000</v>
      </c>
      <c r="AX143" s="35">
        <f t="shared" si="306"/>
        <v>0</v>
      </c>
      <c r="AY143" s="35">
        <f t="shared" si="306"/>
        <v>0</v>
      </c>
      <c r="AZ143" s="35">
        <f t="shared" si="306"/>
        <v>0</v>
      </c>
      <c r="BA143" s="35">
        <f t="shared" si="306"/>
        <v>0</v>
      </c>
      <c r="BB143" s="35">
        <f t="shared" si="306"/>
        <v>0</v>
      </c>
      <c r="BC143" s="35">
        <f t="shared" si="306"/>
        <v>0</v>
      </c>
      <c r="BD143" s="35">
        <f t="shared" si="306"/>
        <v>0</v>
      </c>
      <c r="BE143" s="35">
        <f t="shared" si="238"/>
        <v>1500000</v>
      </c>
      <c r="BF143" s="35">
        <f t="shared" si="306"/>
        <v>1500000</v>
      </c>
      <c r="BG143" s="35">
        <f t="shared" si="306"/>
        <v>0</v>
      </c>
      <c r="BH143" s="35">
        <f t="shared" si="306"/>
        <v>0</v>
      </c>
      <c r="BI143" s="35">
        <f t="shared" si="306"/>
        <v>0</v>
      </c>
      <c r="BJ143" s="35">
        <f t="shared" si="306"/>
        <v>0</v>
      </c>
      <c r="BK143" s="35">
        <f t="shared" si="306"/>
        <v>0</v>
      </c>
      <c r="BL143" s="35">
        <f t="shared" si="306"/>
        <v>0</v>
      </c>
      <c r="BM143" s="35">
        <f t="shared" si="306"/>
        <v>0</v>
      </c>
      <c r="BN143" s="35">
        <f t="shared" si="239"/>
        <v>1500000</v>
      </c>
      <c r="BO143" s="35">
        <f t="shared" si="306"/>
        <v>1500000</v>
      </c>
      <c r="BP143" s="35">
        <f t="shared" si="306"/>
        <v>0</v>
      </c>
      <c r="BQ143" s="35">
        <f t="shared" si="306"/>
        <v>0</v>
      </c>
      <c r="BR143" s="35">
        <f t="shared" si="306"/>
        <v>0</v>
      </c>
      <c r="BS143" s="35">
        <f t="shared" si="306"/>
        <v>0</v>
      </c>
      <c r="BT143" s="35">
        <f t="shared" si="306"/>
        <v>0</v>
      </c>
      <c r="BU143" s="35">
        <f t="shared" si="306"/>
        <v>0</v>
      </c>
      <c r="BV143" s="35">
        <f t="shared" si="306"/>
        <v>0</v>
      </c>
      <c r="BW143" s="35">
        <f t="shared" si="240"/>
        <v>1500000</v>
      </c>
      <c r="BX143" s="35">
        <f>BW143</f>
        <v>1500000</v>
      </c>
      <c r="BY143" s="35">
        <f t="shared" si="181"/>
        <v>0</v>
      </c>
      <c r="BZ143" s="35"/>
    </row>
    <row r="144" spans="1:78" ht="15.75" hidden="1" outlineLevel="4" thickBot="1" x14ac:dyDescent="0.25">
      <c r="A144" s="37"/>
      <c r="B144" s="38">
        <f t="shared" si="0"/>
        <v>0</v>
      </c>
      <c r="C144" s="39"/>
      <c r="D144" s="41"/>
      <c r="E144" s="41"/>
      <c r="F144" s="41"/>
      <c r="G144" s="41">
        <f t="shared" si="298"/>
        <v>0</v>
      </c>
      <c r="H144" s="40" t="s">
        <v>29</v>
      </c>
      <c r="I144" s="40">
        <v>4</v>
      </c>
      <c r="J144" s="42">
        <v>1500000</v>
      </c>
      <c r="K144" s="42"/>
      <c r="L144" s="42"/>
      <c r="M144" s="42"/>
      <c r="N144" s="42"/>
      <c r="O144" s="42">
        <f t="shared" si="280"/>
        <v>1500000</v>
      </c>
      <c r="P144" s="43">
        <f t="shared" si="299"/>
        <v>1500000</v>
      </c>
      <c r="Q144" s="40">
        <v>4</v>
      </c>
      <c r="R144" s="42">
        <v>1500000</v>
      </c>
      <c r="S144" s="42"/>
      <c r="T144" s="42"/>
      <c r="U144" s="42"/>
      <c r="V144" s="42"/>
      <c r="W144" s="42">
        <f t="shared" si="305"/>
        <v>1500000</v>
      </c>
      <c r="X144" s="40">
        <v>4</v>
      </c>
      <c r="Y144" s="42">
        <v>1500000</v>
      </c>
      <c r="Z144" s="42"/>
      <c r="AA144" s="42"/>
      <c r="AB144" s="42"/>
      <c r="AC144" s="42"/>
      <c r="AD144" s="42">
        <f t="shared" si="235"/>
        <v>1500000</v>
      </c>
      <c r="AE144" s="42">
        <v>1500000</v>
      </c>
      <c r="AF144" s="42"/>
      <c r="AG144" s="42"/>
      <c r="AH144" s="42"/>
      <c r="AI144" s="42"/>
      <c r="AJ144" s="42"/>
      <c r="AK144" s="42"/>
      <c r="AL144" s="42"/>
      <c r="AM144" s="42">
        <f t="shared" si="236"/>
        <v>1500000</v>
      </c>
      <c r="AN144" s="42">
        <v>1500000</v>
      </c>
      <c r="AO144" s="42"/>
      <c r="AP144" s="42"/>
      <c r="AQ144" s="42"/>
      <c r="AR144" s="42"/>
      <c r="AS144" s="42"/>
      <c r="AT144" s="42"/>
      <c r="AU144" s="42"/>
      <c r="AV144" s="42">
        <f t="shared" si="237"/>
        <v>1500000</v>
      </c>
      <c r="AW144" s="42">
        <v>1500000</v>
      </c>
      <c r="AX144" s="42"/>
      <c r="AY144" s="42"/>
      <c r="AZ144" s="42"/>
      <c r="BA144" s="42"/>
      <c r="BB144" s="42"/>
      <c r="BC144" s="42"/>
      <c r="BD144" s="42"/>
      <c r="BE144" s="42">
        <f t="shared" si="238"/>
        <v>1500000</v>
      </c>
      <c r="BF144" s="42">
        <v>1500000</v>
      </c>
      <c r="BG144" s="42"/>
      <c r="BH144" s="42"/>
      <c r="BI144" s="42"/>
      <c r="BJ144" s="42"/>
      <c r="BK144" s="42"/>
      <c r="BL144" s="42"/>
      <c r="BM144" s="42"/>
      <c r="BN144" s="42">
        <f t="shared" si="239"/>
        <v>1500000</v>
      </c>
      <c r="BO144" s="42">
        <v>1500000</v>
      </c>
      <c r="BP144" s="42"/>
      <c r="BQ144" s="42"/>
      <c r="BR144" s="42"/>
      <c r="BS144" s="42"/>
      <c r="BT144" s="42"/>
      <c r="BU144" s="42"/>
      <c r="BV144" s="42"/>
      <c r="BW144" s="42">
        <f t="shared" si="240"/>
        <v>1500000</v>
      </c>
      <c r="BX144" s="42"/>
      <c r="BY144" s="42">
        <f t="shared" si="181"/>
        <v>-1500000</v>
      </c>
      <c r="BZ144" s="42"/>
    </row>
    <row r="145" spans="1:78" ht="16.5" outlineLevel="3" collapsed="1" thickBot="1" x14ac:dyDescent="0.25">
      <c r="A145" s="30" t="s">
        <v>39</v>
      </c>
      <c r="B145" s="31">
        <f t="shared" si="0"/>
        <v>15</v>
      </c>
      <c r="C145" s="32" t="s">
        <v>40</v>
      </c>
      <c r="D145" s="34">
        <v>16996000</v>
      </c>
      <c r="E145" s="34"/>
      <c r="F145" s="55"/>
      <c r="G145" s="34">
        <f t="shared" si="298"/>
        <v>16996000</v>
      </c>
      <c r="H145" s="33"/>
      <c r="I145" s="33"/>
      <c r="J145" s="35">
        <f>SUM(J146:J150)</f>
        <v>17770000</v>
      </c>
      <c r="K145" s="35">
        <f>SUM(K146:K150)</f>
        <v>0</v>
      </c>
      <c r="L145" s="35">
        <f>SUM(L146:L150)</f>
        <v>0</v>
      </c>
      <c r="M145" s="35">
        <f>SUM(M146:M150)</f>
        <v>0</v>
      </c>
      <c r="N145" s="35">
        <f>SUM(N146:N150)</f>
        <v>0</v>
      </c>
      <c r="O145" s="35">
        <f t="shared" si="280"/>
        <v>17770000</v>
      </c>
      <c r="P145" s="36">
        <f t="shared" si="299"/>
        <v>774000</v>
      </c>
      <c r="Q145" s="33"/>
      <c r="R145" s="35">
        <f>SUM(R146:R150)</f>
        <v>20270000</v>
      </c>
      <c r="S145" s="35">
        <f>SUM(S146:S150)</f>
        <v>0</v>
      </c>
      <c r="T145" s="35">
        <f>SUM(T146:T150)</f>
        <v>0</v>
      </c>
      <c r="U145" s="35">
        <f>SUM(U146:U150)</f>
        <v>0</v>
      </c>
      <c r="V145" s="35">
        <f>SUM(V146:V150)</f>
        <v>0</v>
      </c>
      <c r="W145" s="35">
        <f t="shared" si="305"/>
        <v>20270000</v>
      </c>
      <c r="X145" s="33"/>
      <c r="Y145" s="35">
        <v>17301000</v>
      </c>
      <c r="Z145" s="35">
        <f>SUM(Z146:Z150)</f>
        <v>0</v>
      </c>
      <c r="AA145" s="35">
        <f>SUM(AA146:AA150)</f>
        <v>0</v>
      </c>
      <c r="AB145" s="35">
        <f>SUM(AB146:AB150)</f>
        <v>0</v>
      </c>
      <c r="AC145" s="35">
        <f>SUM(AC146:AC150)</f>
        <v>0</v>
      </c>
      <c r="AD145" s="35">
        <f t="shared" si="235"/>
        <v>17301000</v>
      </c>
      <c r="AE145" s="35">
        <v>17301000</v>
      </c>
      <c r="AF145" s="35">
        <f t="shared" ref="AF145:AL145" si="307">SUM(AF146:AF150)</f>
        <v>0</v>
      </c>
      <c r="AG145" s="35">
        <f t="shared" si="307"/>
        <v>0</v>
      </c>
      <c r="AH145" s="35">
        <f t="shared" si="307"/>
        <v>0</v>
      </c>
      <c r="AI145" s="35">
        <f t="shared" si="307"/>
        <v>0</v>
      </c>
      <c r="AJ145" s="35">
        <f t="shared" si="307"/>
        <v>0</v>
      </c>
      <c r="AK145" s="35">
        <f t="shared" si="307"/>
        <v>0</v>
      </c>
      <c r="AL145" s="35">
        <f t="shared" si="307"/>
        <v>0</v>
      </c>
      <c r="AM145" s="35">
        <f t="shared" si="236"/>
        <v>17301000</v>
      </c>
      <c r="AN145" s="35">
        <v>17301000</v>
      </c>
      <c r="AO145" s="35">
        <f t="shared" ref="AO145:AU145" si="308">SUM(AO146:AO150)</f>
        <v>0</v>
      </c>
      <c r="AP145" s="35">
        <f t="shared" si="308"/>
        <v>0</v>
      </c>
      <c r="AQ145" s="35">
        <f t="shared" si="308"/>
        <v>0</v>
      </c>
      <c r="AR145" s="35">
        <f t="shared" si="308"/>
        <v>0</v>
      </c>
      <c r="AS145" s="35">
        <f t="shared" si="308"/>
        <v>0</v>
      </c>
      <c r="AT145" s="35">
        <f t="shared" si="308"/>
        <v>0</v>
      </c>
      <c r="AU145" s="35">
        <f t="shared" si="308"/>
        <v>0</v>
      </c>
      <c r="AV145" s="35">
        <f t="shared" si="237"/>
        <v>17301000</v>
      </c>
      <c r="AW145" s="35">
        <v>17301000</v>
      </c>
      <c r="AX145" s="35">
        <f t="shared" ref="AX145:BD145" si="309">SUM(AX146:AX150)</f>
        <v>0</v>
      </c>
      <c r="AY145" s="35">
        <f t="shared" si="309"/>
        <v>0</v>
      </c>
      <c r="AZ145" s="35">
        <f t="shared" si="309"/>
        <v>0</v>
      </c>
      <c r="BA145" s="35">
        <f t="shared" si="309"/>
        <v>0</v>
      </c>
      <c r="BB145" s="35">
        <f t="shared" si="309"/>
        <v>0</v>
      </c>
      <c r="BC145" s="35">
        <f t="shared" si="309"/>
        <v>0</v>
      </c>
      <c r="BD145" s="35">
        <f t="shared" si="309"/>
        <v>0</v>
      </c>
      <c r="BE145" s="35">
        <f t="shared" si="238"/>
        <v>17301000</v>
      </c>
      <c r="BF145" s="35">
        <v>17301000</v>
      </c>
      <c r="BG145" s="35">
        <f t="shared" ref="BG145:BM145" si="310">SUM(BG146:BG150)</f>
        <v>0</v>
      </c>
      <c r="BH145" s="35">
        <f t="shared" si="310"/>
        <v>0</v>
      </c>
      <c r="BI145" s="35">
        <f t="shared" si="310"/>
        <v>0</v>
      </c>
      <c r="BJ145" s="35">
        <f t="shared" si="310"/>
        <v>0</v>
      </c>
      <c r="BK145" s="35">
        <f t="shared" si="310"/>
        <v>0</v>
      </c>
      <c r="BL145" s="35">
        <f t="shared" si="310"/>
        <v>0</v>
      </c>
      <c r="BM145" s="35">
        <f t="shared" si="310"/>
        <v>0</v>
      </c>
      <c r="BN145" s="35">
        <f t="shared" si="239"/>
        <v>17301000</v>
      </c>
      <c r="BO145" s="35">
        <v>17301000</v>
      </c>
      <c r="BP145" s="35">
        <f t="shared" ref="BP145:BV145" si="311">SUM(BP146:BP150)</f>
        <v>0</v>
      </c>
      <c r="BQ145" s="35">
        <f t="shared" si="311"/>
        <v>0</v>
      </c>
      <c r="BR145" s="35">
        <f t="shared" si="311"/>
        <v>0</v>
      </c>
      <c r="BS145" s="35">
        <f t="shared" si="311"/>
        <v>0</v>
      </c>
      <c r="BT145" s="35">
        <f t="shared" si="311"/>
        <v>0</v>
      </c>
      <c r="BU145" s="35">
        <f t="shared" si="311"/>
        <v>0</v>
      </c>
      <c r="BV145" s="35">
        <f t="shared" si="311"/>
        <v>0</v>
      </c>
      <c r="BW145" s="35">
        <f t="shared" si="240"/>
        <v>17301000</v>
      </c>
      <c r="BX145" s="35">
        <f>BW145</f>
        <v>17301000</v>
      </c>
      <c r="BY145" s="35">
        <f t="shared" si="181"/>
        <v>0</v>
      </c>
      <c r="BZ145" s="35"/>
    </row>
    <row r="146" spans="1:78" ht="15.75" hidden="1" outlineLevel="4" thickBot="1" x14ac:dyDescent="0.25">
      <c r="A146" s="37"/>
      <c r="B146" s="38">
        <f t="shared" si="0"/>
        <v>0</v>
      </c>
      <c r="C146" s="39"/>
      <c r="D146" s="41"/>
      <c r="E146" s="41"/>
      <c r="F146" s="41"/>
      <c r="G146" s="41">
        <f t="shared" si="298"/>
        <v>0</v>
      </c>
      <c r="H146" s="40" t="s">
        <v>41</v>
      </c>
      <c r="I146" s="40">
        <v>12</v>
      </c>
      <c r="J146" s="42">
        <v>6000000</v>
      </c>
      <c r="K146" s="42"/>
      <c r="L146" s="42"/>
      <c r="M146" s="42"/>
      <c r="N146" s="42"/>
      <c r="O146" s="42">
        <f t="shared" si="280"/>
        <v>6000000</v>
      </c>
      <c r="P146" s="43">
        <f t="shared" si="299"/>
        <v>6000000</v>
      </c>
      <c r="Q146" s="40">
        <v>12</v>
      </c>
      <c r="R146" s="42">
        <v>6000000</v>
      </c>
      <c r="S146" s="42"/>
      <c r="T146" s="42"/>
      <c r="U146" s="42"/>
      <c r="V146" s="42"/>
      <c r="W146" s="42">
        <f t="shared" si="305"/>
        <v>6000000</v>
      </c>
      <c r="X146" s="40">
        <v>12</v>
      </c>
      <c r="Y146" s="42">
        <v>0</v>
      </c>
      <c r="Z146" s="42"/>
      <c r="AA146" s="42"/>
      <c r="AB146" s="42"/>
      <c r="AC146" s="42"/>
      <c r="AD146" s="42">
        <f t="shared" si="235"/>
        <v>0</v>
      </c>
      <c r="AE146" s="42">
        <v>0</v>
      </c>
      <c r="AF146" s="42"/>
      <c r="AG146" s="42"/>
      <c r="AH146" s="42"/>
      <c r="AI146" s="42"/>
      <c r="AJ146" s="42"/>
      <c r="AK146" s="42"/>
      <c r="AL146" s="42"/>
      <c r="AM146" s="42">
        <f t="shared" si="236"/>
        <v>0</v>
      </c>
      <c r="AN146" s="42">
        <v>0</v>
      </c>
      <c r="AO146" s="42"/>
      <c r="AP146" s="42"/>
      <c r="AQ146" s="42"/>
      <c r="AR146" s="42"/>
      <c r="AS146" s="42"/>
      <c r="AT146" s="42"/>
      <c r="AU146" s="42"/>
      <c r="AV146" s="42">
        <f t="shared" si="237"/>
        <v>0</v>
      </c>
      <c r="AW146" s="42">
        <v>0</v>
      </c>
      <c r="AX146" s="42"/>
      <c r="AY146" s="42"/>
      <c r="AZ146" s="42"/>
      <c r="BA146" s="42"/>
      <c r="BB146" s="42"/>
      <c r="BC146" s="42"/>
      <c r="BD146" s="42"/>
      <c r="BE146" s="42">
        <f t="shared" si="238"/>
        <v>0</v>
      </c>
      <c r="BF146" s="42">
        <v>0</v>
      </c>
      <c r="BG146" s="42"/>
      <c r="BH146" s="42"/>
      <c r="BI146" s="42"/>
      <c r="BJ146" s="42"/>
      <c r="BK146" s="42"/>
      <c r="BL146" s="42"/>
      <c r="BM146" s="42"/>
      <c r="BN146" s="42">
        <f t="shared" si="239"/>
        <v>0</v>
      </c>
      <c r="BO146" s="42">
        <v>0</v>
      </c>
      <c r="BP146" s="42"/>
      <c r="BQ146" s="42"/>
      <c r="BR146" s="42"/>
      <c r="BS146" s="42"/>
      <c r="BT146" s="42"/>
      <c r="BU146" s="42"/>
      <c r="BV146" s="42"/>
      <c r="BW146" s="42">
        <f t="shared" si="240"/>
        <v>0</v>
      </c>
      <c r="BX146" s="42"/>
      <c r="BY146" s="42">
        <f t="shared" si="181"/>
        <v>0</v>
      </c>
      <c r="BZ146" s="42"/>
    </row>
    <row r="147" spans="1:78" ht="15.75" hidden="1" outlineLevel="4" thickBot="1" x14ac:dyDescent="0.25">
      <c r="A147" s="37"/>
      <c r="B147" s="38">
        <f t="shared" si="0"/>
        <v>0</v>
      </c>
      <c r="C147" s="39"/>
      <c r="D147" s="41"/>
      <c r="E147" s="41"/>
      <c r="F147" s="41"/>
      <c r="G147" s="41">
        <f t="shared" si="298"/>
        <v>0</v>
      </c>
      <c r="H147" s="40" t="s">
        <v>29</v>
      </c>
      <c r="I147" s="40">
        <v>0</v>
      </c>
      <c r="J147" s="42">
        <v>0</v>
      </c>
      <c r="K147" s="42"/>
      <c r="L147" s="42"/>
      <c r="M147" s="42"/>
      <c r="N147" s="42"/>
      <c r="O147" s="42">
        <f t="shared" si="280"/>
        <v>0</v>
      </c>
      <c r="P147" s="43">
        <f t="shared" si="299"/>
        <v>0</v>
      </c>
      <c r="Q147" s="40">
        <v>1</v>
      </c>
      <c r="R147" s="42">
        <v>2500000</v>
      </c>
      <c r="S147" s="42"/>
      <c r="T147" s="42"/>
      <c r="U147" s="42"/>
      <c r="V147" s="42"/>
      <c r="W147" s="42">
        <f t="shared" si="305"/>
        <v>2500000</v>
      </c>
      <c r="X147" s="40">
        <v>1</v>
      </c>
      <c r="Y147" s="42">
        <v>0</v>
      </c>
      <c r="Z147" s="42"/>
      <c r="AA147" s="42"/>
      <c r="AB147" s="42"/>
      <c r="AC147" s="42"/>
      <c r="AD147" s="42">
        <f t="shared" si="235"/>
        <v>0</v>
      </c>
      <c r="AE147" s="42">
        <v>0</v>
      </c>
      <c r="AF147" s="42"/>
      <c r="AG147" s="42"/>
      <c r="AH147" s="42"/>
      <c r="AI147" s="42"/>
      <c r="AJ147" s="42"/>
      <c r="AK147" s="42"/>
      <c r="AL147" s="42"/>
      <c r="AM147" s="42">
        <f t="shared" si="236"/>
        <v>0</v>
      </c>
      <c r="AN147" s="42">
        <v>0</v>
      </c>
      <c r="AO147" s="42"/>
      <c r="AP147" s="42"/>
      <c r="AQ147" s="42"/>
      <c r="AR147" s="42"/>
      <c r="AS147" s="42"/>
      <c r="AT147" s="42"/>
      <c r="AU147" s="42"/>
      <c r="AV147" s="42">
        <f t="shared" si="237"/>
        <v>0</v>
      </c>
      <c r="AW147" s="42">
        <v>0</v>
      </c>
      <c r="AX147" s="42"/>
      <c r="AY147" s="42"/>
      <c r="AZ147" s="42"/>
      <c r="BA147" s="42"/>
      <c r="BB147" s="42"/>
      <c r="BC147" s="42"/>
      <c r="BD147" s="42"/>
      <c r="BE147" s="42">
        <f t="shared" si="238"/>
        <v>0</v>
      </c>
      <c r="BF147" s="42">
        <v>0</v>
      </c>
      <c r="BG147" s="42"/>
      <c r="BH147" s="42"/>
      <c r="BI147" s="42"/>
      <c r="BJ147" s="42"/>
      <c r="BK147" s="42"/>
      <c r="BL147" s="42"/>
      <c r="BM147" s="42"/>
      <c r="BN147" s="42">
        <f t="shared" si="239"/>
        <v>0</v>
      </c>
      <c r="BO147" s="42">
        <v>0</v>
      </c>
      <c r="BP147" s="42"/>
      <c r="BQ147" s="42"/>
      <c r="BR147" s="42"/>
      <c r="BS147" s="42"/>
      <c r="BT147" s="42"/>
      <c r="BU147" s="42"/>
      <c r="BV147" s="42"/>
      <c r="BW147" s="42">
        <f t="shared" si="240"/>
        <v>0</v>
      </c>
      <c r="BX147" s="42"/>
      <c r="BY147" s="42">
        <f t="shared" si="181"/>
        <v>0</v>
      </c>
      <c r="BZ147" s="42"/>
    </row>
    <row r="148" spans="1:78" ht="15.75" hidden="1" outlineLevel="4" thickBot="1" x14ac:dyDescent="0.25">
      <c r="A148" s="37"/>
      <c r="B148" s="38">
        <f t="shared" si="0"/>
        <v>0</v>
      </c>
      <c r="C148" s="39"/>
      <c r="D148" s="41"/>
      <c r="E148" s="41"/>
      <c r="F148" s="41"/>
      <c r="G148" s="41">
        <f t="shared" si="298"/>
        <v>0</v>
      </c>
      <c r="H148" s="40" t="s">
        <v>29</v>
      </c>
      <c r="I148" s="40">
        <v>4</v>
      </c>
      <c r="J148" s="42">
        <v>2500000</v>
      </c>
      <c r="K148" s="42"/>
      <c r="L148" s="42"/>
      <c r="M148" s="42"/>
      <c r="N148" s="42"/>
      <c r="O148" s="42">
        <f t="shared" si="280"/>
        <v>2500000</v>
      </c>
      <c r="P148" s="43">
        <f t="shared" si="299"/>
        <v>2500000</v>
      </c>
      <c r="Q148" s="40">
        <v>4</v>
      </c>
      <c r="R148" s="42">
        <v>2500000</v>
      </c>
      <c r="S148" s="42"/>
      <c r="T148" s="42"/>
      <c r="U148" s="42"/>
      <c r="V148" s="42"/>
      <c r="W148" s="42">
        <f t="shared" si="305"/>
        <v>2500000</v>
      </c>
      <c r="X148" s="40">
        <v>4</v>
      </c>
      <c r="Y148" s="42">
        <v>0</v>
      </c>
      <c r="Z148" s="42"/>
      <c r="AA148" s="42"/>
      <c r="AB148" s="42"/>
      <c r="AC148" s="42"/>
      <c r="AD148" s="42">
        <f t="shared" si="235"/>
        <v>0</v>
      </c>
      <c r="AE148" s="42">
        <v>0</v>
      </c>
      <c r="AF148" s="42"/>
      <c r="AG148" s="42"/>
      <c r="AH148" s="42"/>
      <c r="AI148" s="42"/>
      <c r="AJ148" s="42"/>
      <c r="AK148" s="42"/>
      <c r="AL148" s="42"/>
      <c r="AM148" s="42">
        <f t="shared" si="236"/>
        <v>0</v>
      </c>
      <c r="AN148" s="42">
        <v>0</v>
      </c>
      <c r="AO148" s="42"/>
      <c r="AP148" s="42"/>
      <c r="AQ148" s="42"/>
      <c r="AR148" s="42"/>
      <c r="AS148" s="42"/>
      <c r="AT148" s="42"/>
      <c r="AU148" s="42"/>
      <c r="AV148" s="42">
        <f t="shared" si="237"/>
        <v>0</v>
      </c>
      <c r="AW148" s="42">
        <v>0</v>
      </c>
      <c r="AX148" s="42"/>
      <c r="AY148" s="42"/>
      <c r="AZ148" s="42"/>
      <c r="BA148" s="42"/>
      <c r="BB148" s="42"/>
      <c r="BC148" s="42"/>
      <c r="BD148" s="42"/>
      <c r="BE148" s="42">
        <f t="shared" si="238"/>
        <v>0</v>
      </c>
      <c r="BF148" s="42">
        <v>0</v>
      </c>
      <c r="BG148" s="42"/>
      <c r="BH148" s="42"/>
      <c r="BI148" s="42"/>
      <c r="BJ148" s="42"/>
      <c r="BK148" s="42"/>
      <c r="BL148" s="42"/>
      <c r="BM148" s="42"/>
      <c r="BN148" s="42">
        <f t="shared" si="239"/>
        <v>0</v>
      </c>
      <c r="BO148" s="42">
        <v>0</v>
      </c>
      <c r="BP148" s="42"/>
      <c r="BQ148" s="42"/>
      <c r="BR148" s="42"/>
      <c r="BS148" s="42"/>
      <c r="BT148" s="42"/>
      <c r="BU148" s="42"/>
      <c r="BV148" s="42"/>
      <c r="BW148" s="42">
        <f t="shared" si="240"/>
        <v>0</v>
      </c>
      <c r="BX148" s="42"/>
      <c r="BY148" s="42">
        <f t="shared" si="181"/>
        <v>0</v>
      </c>
      <c r="BZ148" s="42"/>
    </row>
    <row r="149" spans="1:78" ht="15.75" hidden="1" outlineLevel="4" thickBot="1" x14ac:dyDescent="0.25">
      <c r="A149" s="37"/>
      <c r="B149" s="38">
        <f t="shared" si="0"/>
        <v>0</v>
      </c>
      <c r="C149" s="39"/>
      <c r="D149" s="41"/>
      <c r="E149" s="41"/>
      <c r="F149" s="41"/>
      <c r="G149" s="41">
        <f t="shared" si="298"/>
        <v>0</v>
      </c>
      <c r="H149" s="40" t="s">
        <v>29</v>
      </c>
      <c r="I149" s="40">
        <v>2</v>
      </c>
      <c r="J149" s="42">
        <v>2000000</v>
      </c>
      <c r="K149" s="42"/>
      <c r="L149" s="42"/>
      <c r="M149" s="42"/>
      <c r="N149" s="42"/>
      <c r="O149" s="42">
        <f t="shared" si="280"/>
        <v>2000000</v>
      </c>
      <c r="P149" s="43">
        <f t="shared" si="299"/>
        <v>2000000</v>
      </c>
      <c r="Q149" s="40">
        <v>2</v>
      </c>
      <c r="R149" s="42">
        <v>2000000</v>
      </c>
      <c r="S149" s="42"/>
      <c r="T149" s="42"/>
      <c r="U149" s="42"/>
      <c r="V149" s="42"/>
      <c r="W149" s="42">
        <f t="shared" si="305"/>
        <v>2000000</v>
      </c>
      <c r="X149" s="40">
        <v>2</v>
      </c>
      <c r="Y149" s="42">
        <v>0</v>
      </c>
      <c r="Z149" s="42"/>
      <c r="AA149" s="42"/>
      <c r="AB149" s="42"/>
      <c r="AC149" s="42"/>
      <c r="AD149" s="42">
        <f t="shared" si="235"/>
        <v>0</v>
      </c>
      <c r="AE149" s="42">
        <v>0</v>
      </c>
      <c r="AF149" s="42"/>
      <c r="AG149" s="42"/>
      <c r="AH149" s="42"/>
      <c r="AI149" s="42"/>
      <c r="AJ149" s="42"/>
      <c r="AK149" s="42"/>
      <c r="AL149" s="42"/>
      <c r="AM149" s="42">
        <f t="shared" si="236"/>
        <v>0</v>
      </c>
      <c r="AN149" s="42">
        <v>0</v>
      </c>
      <c r="AO149" s="42"/>
      <c r="AP149" s="42"/>
      <c r="AQ149" s="42"/>
      <c r="AR149" s="42"/>
      <c r="AS149" s="42"/>
      <c r="AT149" s="42"/>
      <c r="AU149" s="42"/>
      <c r="AV149" s="42">
        <f t="shared" si="237"/>
        <v>0</v>
      </c>
      <c r="AW149" s="42">
        <v>0</v>
      </c>
      <c r="AX149" s="42"/>
      <c r="AY149" s="42"/>
      <c r="AZ149" s="42"/>
      <c r="BA149" s="42"/>
      <c r="BB149" s="42"/>
      <c r="BC149" s="42"/>
      <c r="BD149" s="42"/>
      <c r="BE149" s="42">
        <f t="shared" si="238"/>
        <v>0</v>
      </c>
      <c r="BF149" s="42">
        <v>0</v>
      </c>
      <c r="BG149" s="42"/>
      <c r="BH149" s="42"/>
      <c r="BI149" s="42"/>
      <c r="BJ149" s="42"/>
      <c r="BK149" s="42"/>
      <c r="BL149" s="42"/>
      <c r="BM149" s="42"/>
      <c r="BN149" s="42">
        <f t="shared" si="239"/>
        <v>0</v>
      </c>
      <c r="BO149" s="42">
        <v>0</v>
      </c>
      <c r="BP149" s="42"/>
      <c r="BQ149" s="42"/>
      <c r="BR149" s="42"/>
      <c r="BS149" s="42"/>
      <c r="BT149" s="42"/>
      <c r="BU149" s="42"/>
      <c r="BV149" s="42"/>
      <c r="BW149" s="42">
        <f t="shared" si="240"/>
        <v>0</v>
      </c>
      <c r="BX149" s="42"/>
      <c r="BY149" s="42">
        <f t="shared" si="181"/>
        <v>0</v>
      </c>
      <c r="BZ149" s="42"/>
    </row>
    <row r="150" spans="1:78" ht="15.75" hidden="1" outlineLevel="4" thickBot="1" x14ac:dyDescent="0.25">
      <c r="A150" s="37"/>
      <c r="B150" s="38">
        <f t="shared" si="0"/>
        <v>0</v>
      </c>
      <c r="C150" s="39"/>
      <c r="D150" s="41"/>
      <c r="E150" s="41"/>
      <c r="F150" s="41"/>
      <c r="G150" s="41">
        <f t="shared" si="298"/>
        <v>0</v>
      </c>
      <c r="H150" s="40" t="s">
        <v>29</v>
      </c>
      <c r="I150" s="40">
        <v>5</v>
      </c>
      <c r="J150" s="42">
        <v>7270000</v>
      </c>
      <c r="K150" s="42"/>
      <c r="L150" s="42"/>
      <c r="M150" s="42"/>
      <c r="N150" s="42"/>
      <c r="O150" s="42">
        <f t="shared" si="280"/>
        <v>7270000</v>
      </c>
      <c r="P150" s="43">
        <f t="shared" si="299"/>
        <v>7270000</v>
      </c>
      <c r="Q150" s="40">
        <v>5</v>
      </c>
      <c r="R150" s="42">
        <v>7270000</v>
      </c>
      <c r="S150" s="42"/>
      <c r="T150" s="42"/>
      <c r="U150" s="42"/>
      <c r="V150" s="42"/>
      <c r="W150" s="42">
        <f t="shared" si="305"/>
        <v>7270000</v>
      </c>
      <c r="X150" s="40">
        <v>5</v>
      </c>
      <c r="Y150" s="42">
        <v>0</v>
      </c>
      <c r="Z150" s="42"/>
      <c r="AA150" s="42"/>
      <c r="AB150" s="42"/>
      <c r="AC150" s="42"/>
      <c r="AD150" s="42">
        <f t="shared" si="235"/>
        <v>0</v>
      </c>
      <c r="AE150" s="42">
        <v>0</v>
      </c>
      <c r="AF150" s="42"/>
      <c r="AG150" s="42"/>
      <c r="AH150" s="42"/>
      <c r="AI150" s="42"/>
      <c r="AJ150" s="42"/>
      <c r="AK150" s="42"/>
      <c r="AL150" s="42"/>
      <c r="AM150" s="42">
        <f t="shared" si="236"/>
        <v>0</v>
      </c>
      <c r="AN150" s="42">
        <v>0</v>
      </c>
      <c r="AO150" s="42"/>
      <c r="AP150" s="42"/>
      <c r="AQ150" s="42"/>
      <c r="AR150" s="42"/>
      <c r="AS150" s="42"/>
      <c r="AT150" s="42"/>
      <c r="AU150" s="42"/>
      <c r="AV150" s="42">
        <f t="shared" si="237"/>
        <v>0</v>
      </c>
      <c r="AW150" s="42">
        <v>0</v>
      </c>
      <c r="AX150" s="42"/>
      <c r="AY150" s="42"/>
      <c r="AZ150" s="42"/>
      <c r="BA150" s="42"/>
      <c r="BB150" s="42"/>
      <c r="BC150" s="42"/>
      <c r="BD150" s="42"/>
      <c r="BE150" s="42">
        <f t="shared" si="238"/>
        <v>0</v>
      </c>
      <c r="BF150" s="42">
        <v>0</v>
      </c>
      <c r="BG150" s="42"/>
      <c r="BH150" s="42"/>
      <c r="BI150" s="42"/>
      <c r="BJ150" s="42"/>
      <c r="BK150" s="42"/>
      <c r="BL150" s="42"/>
      <c r="BM150" s="42"/>
      <c r="BN150" s="42">
        <f t="shared" si="239"/>
        <v>0</v>
      </c>
      <c r="BO150" s="42">
        <v>0</v>
      </c>
      <c r="BP150" s="42"/>
      <c r="BQ150" s="42"/>
      <c r="BR150" s="42"/>
      <c r="BS150" s="42"/>
      <c r="BT150" s="42"/>
      <c r="BU150" s="42"/>
      <c r="BV150" s="42"/>
      <c r="BW150" s="42">
        <f t="shared" si="240"/>
        <v>0</v>
      </c>
      <c r="BX150" s="42"/>
      <c r="BY150" s="42">
        <f t="shared" si="181"/>
        <v>0</v>
      </c>
      <c r="BZ150" s="42"/>
    </row>
    <row r="151" spans="1:78" ht="16.5" outlineLevel="2" thickBot="1" x14ac:dyDescent="0.25">
      <c r="A151" s="25" t="s">
        <v>42</v>
      </c>
      <c r="B151" s="26">
        <f t="shared" si="0"/>
        <v>12</v>
      </c>
      <c r="C151" s="46" t="s">
        <v>43</v>
      </c>
      <c r="D151" s="28">
        <f>SUM(D152,D154,D156)</f>
        <v>5329635000</v>
      </c>
      <c r="E151" s="28">
        <f>SUM(E152,E154,E156)</f>
        <v>0</v>
      </c>
      <c r="F151" s="54"/>
      <c r="G151" s="28">
        <f t="shared" si="298"/>
        <v>5329635000</v>
      </c>
      <c r="H151" s="52"/>
      <c r="I151" s="52"/>
      <c r="J151" s="27">
        <f>SUM(J152,J154,J156)</f>
        <v>5624088000</v>
      </c>
      <c r="K151" s="27">
        <f>SUM(K152,K154,K156)</f>
        <v>0</v>
      </c>
      <c r="L151" s="27">
        <f>SUM(L152,L154,L156)</f>
        <v>0</v>
      </c>
      <c r="M151" s="27">
        <f>SUM(M152,M154,M156)</f>
        <v>0</v>
      </c>
      <c r="N151" s="27">
        <f>SUM(N152,N154,N156)</f>
        <v>0</v>
      </c>
      <c r="O151" s="27">
        <f t="shared" si="280"/>
        <v>5624088000</v>
      </c>
      <c r="P151" s="29">
        <f t="shared" si="299"/>
        <v>294453000</v>
      </c>
      <c r="Q151" s="52"/>
      <c r="R151" s="27">
        <f>SUM(R152,R154,R156)</f>
        <v>6078254000</v>
      </c>
      <c r="S151" s="27">
        <f>SUM(S152,S154,S156)</f>
        <v>0</v>
      </c>
      <c r="T151" s="27">
        <f>SUM(T152,T154,T156)</f>
        <v>0</v>
      </c>
      <c r="U151" s="27">
        <f>SUM(U152,U154,U156)</f>
        <v>0</v>
      </c>
      <c r="V151" s="27">
        <f>SUM(V152,V154,V156)</f>
        <v>0</v>
      </c>
      <c r="W151" s="27">
        <f t="shared" si="305"/>
        <v>6078254000</v>
      </c>
      <c r="X151" s="52"/>
      <c r="Y151" s="27">
        <f>SUM(Y152,Y154,Y156)</f>
        <v>6078254000</v>
      </c>
      <c r="Z151" s="27">
        <f>SUM(Z152,Z154,Z156)</f>
        <v>0</v>
      </c>
      <c r="AA151" s="27">
        <f>SUM(AA152,AA154,AA156)</f>
        <v>0</v>
      </c>
      <c r="AB151" s="27">
        <f>SUM(AB152,AB154,AB156)</f>
        <v>0</v>
      </c>
      <c r="AC151" s="27">
        <f>SUM(AC152,AC154,AC156)</f>
        <v>0</v>
      </c>
      <c r="AD151" s="27">
        <f t="shared" si="235"/>
        <v>6078254000</v>
      </c>
      <c r="AE151" s="27">
        <f t="shared" ref="AE151:AL151" si="312">SUM(AE152,AE154,AE156)</f>
        <v>5908706000</v>
      </c>
      <c r="AF151" s="27">
        <f t="shared" si="312"/>
        <v>0</v>
      </c>
      <c r="AG151" s="27">
        <f t="shared" si="312"/>
        <v>0</v>
      </c>
      <c r="AH151" s="27">
        <f t="shared" si="312"/>
        <v>0</v>
      </c>
      <c r="AI151" s="27">
        <f t="shared" si="312"/>
        <v>0</v>
      </c>
      <c r="AJ151" s="27">
        <f t="shared" si="312"/>
        <v>0</v>
      </c>
      <c r="AK151" s="27">
        <f t="shared" si="312"/>
        <v>0</v>
      </c>
      <c r="AL151" s="27">
        <f t="shared" si="312"/>
        <v>0</v>
      </c>
      <c r="AM151" s="27">
        <f t="shared" si="236"/>
        <v>5908706000</v>
      </c>
      <c r="AN151" s="27">
        <f t="shared" ref="AN151:AU151" si="313">SUM(AN152,AN154,AN156)</f>
        <v>5908706000</v>
      </c>
      <c r="AO151" s="27">
        <f t="shared" si="313"/>
        <v>0</v>
      </c>
      <c r="AP151" s="27">
        <f t="shared" si="313"/>
        <v>0</v>
      </c>
      <c r="AQ151" s="27">
        <f t="shared" si="313"/>
        <v>0</v>
      </c>
      <c r="AR151" s="27">
        <f t="shared" si="313"/>
        <v>0</v>
      </c>
      <c r="AS151" s="27">
        <f t="shared" si="313"/>
        <v>0</v>
      </c>
      <c r="AT151" s="27">
        <f t="shared" si="313"/>
        <v>0</v>
      </c>
      <c r="AU151" s="27">
        <f t="shared" si="313"/>
        <v>0</v>
      </c>
      <c r="AV151" s="27">
        <f t="shared" si="237"/>
        <v>5908706000</v>
      </c>
      <c r="AW151" s="27">
        <f t="shared" ref="AW151:BD151" si="314">SUM(AW152,AW154,AW156)</f>
        <v>5908106000</v>
      </c>
      <c r="AX151" s="27">
        <f t="shared" si="314"/>
        <v>0</v>
      </c>
      <c r="AY151" s="27">
        <f t="shared" si="314"/>
        <v>0</v>
      </c>
      <c r="AZ151" s="27">
        <f t="shared" si="314"/>
        <v>0</v>
      </c>
      <c r="BA151" s="27">
        <f t="shared" si="314"/>
        <v>0</v>
      </c>
      <c r="BB151" s="27">
        <f t="shared" si="314"/>
        <v>0</v>
      </c>
      <c r="BC151" s="27">
        <f t="shared" si="314"/>
        <v>0</v>
      </c>
      <c r="BD151" s="27">
        <f t="shared" si="314"/>
        <v>0</v>
      </c>
      <c r="BE151" s="27">
        <f t="shared" si="238"/>
        <v>5908106000</v>
      </c>
      <c r="BF151" s="27">
        <f t="shared" ref="BF151:BM151" si="315">SUM(BF152,BF154,BF156)</f>
        <v>5908106000</v>
      </c>
      <c r="BG151" s="27">
        <f t="shared" si="315"/>
        <v>0</v>
      </c>
      <c r="BH151" s="27">
        <f t="shared" si="315"/>
        <v>0</v>
      </c>
      <c r="BI151" s="27">
        <f t="shared" si="315"/>
        <v>0</v>
      </c>
      <c r="BJ151" s="27">
        <f t="shared" si="315"/>
        <v>0</v>
      </c>
      <c r="BK151" s="27">
        <f t="shared" si="315"/>
        <v>0</v>
      </c>
      <c r="BL151" s="27">
        <f t="shared" si="315"/>
        <v>0</v>
      </c>
      <c r="BM151" s="27">
        <f t="shared" si="315"/>
        <v>0</v>
      </c>
      <c r="BN151" s="27">
        <f t="shared" si="239"/>
        <v>5908106000</v>
      </c>
      <c r="BO151" s="27">
        <f t="shared" ref="BO151:BV151" si="316">SUM(BO152,BO154,BO156)</f>
        <v>6168106000</v>
      </c>
      <c r="BP151" s="27">
        <f t="shared" si="316"/>
        <v>0</v>
      </c>
      <c r="BQ151" s="27">
        <f t="shared" si="316"/>
        <v>0</v>
      </c>
      <c r="BR151" s="27">
        <f t="shared" si="316"/>
        <v>0</v>
      </c>
      <c r="BS151" s="27">
        <f t="shared" si="316"/>
        <v>0</v>
      </c>
      <c r="BT151" s="27">
        <f t="shared" si="316"/>
        <v>0</v>
      </c>
      <c r="BU151" s="27">
        <f t="shared" si="316"/>
        <v>0</v>
      </c>
      <c r="BV151" s="27">
        <f t="shared" si="316"/>
        <v>0</v>
      </c>
      <c r="BW151" s="27">
        <f t="shared" si="240"/>
        <v>6168106000</v>
      </c>
      <c r="BX151" s="27">
        <f t="shared" ref="BX151" si="317">SUM(BX152,BX154,BX156)</f>
        <v>6168106000</v>
      </c>
      <c r="BY151" s="27">
        <f t="shared" si="181"/>
        <v>0</v>
      </c>
      <c r="BZ151" s="27"/>
    </row>
    <row r="152" spans="1:78" ht="16.5" outlineLevel="3" collapsed="1" thickBot="1" x14ac:dyDescent="0.25">
      <c r="A152" s="30" t="s">
        <v>44</v>
      </c>
      <c r="B152" s="31">
        <f t="shared" si="0"/>
        <v>15</v>
      </c>
      <c r="C152" s="32" t="s">
        <v>45</v>
      </c>
      <c r="D152" s="34">
        <v>5267135000</v>
      </c>
      <c r="E152" s="34"/>
      <c r="F152" s="55"/>
      <c r="G152" s="34">
        <f t="shared" si="298"/>
        <v>5267135000</v>
      </c>
      <c r="H152" s="33"/>
      <c r="I152" s="33"/>
      <c r="J152" s="35">
        <f>SUM(J153)</f>
        <v>5561588000</v>
      </c>
      <c r="K152" s="35">
        <f>SUM(K153)</f>
        <v>0</v>
      </c>
      <c r="L152" s="35">
        <f>SUM(L153)</f>
        <v>0</v>
      </c>
      <c r="M152" s="35">
        <f>SUM(M153)</f>
        <v>0</v>
      </c>
      <c r="N152" s="35">
        <f>SUM(N153)</f>
        <v>0</v>
      </c>
      <c r="O152" s="35">
        <f t="shared" si="280"/>
        <v>5561588000</v>
      </c>
      <c r="P152" s="36">
        <f t="shared" si="299"/>
        <v>294453000</v>
      </c>
      <c r="Q152" s="33"/>
      <c r="R152" s="35">
        <f>SUM(R153)</f>
        <v>6015754000</v>
      </c>
      <c r="S152" s="35">
        <f>SUM(S153)</f>
        <v>0</v>
      </c>
      <c r="T152" s="35">
        <f>SUM(T153)</f>
        <v>0</v>
      </c>
      <c r="U152" s="35">
        <f>SUM(U153)</f>
        <v>0</v>
      </c>
      <c r="V152" s="35">
        <f>SUM(V153)</f>
        <v>0</v>
      </c>
      <c r="W152" s="35">
        <f t="shared" si="305"/>
        <v>6015754000</v>
      </c>
      <c r="X152" s="33"/>
      <c r="Y152" s="35">
        <f t="shared" ref="Y152:BD152" si="318">SUM(Y153)</f>
        <v>6015754000</v>
      </c>
      <c r="Z152" s="35">
        <f t="shared" si="318"/>
        <v>0</v>
      </c>
      <c r="AA152" s="35">
        <f t="shared" si="318"/>
        <v>0</v>
      </c>
      <c r="AB152" s="35">
        <f t="shared" si="318"/>
        <v>0</v>
      </c>
      <c r="AC152" s="35">
        <f t="shared" si="318"/>
        <v>0</v>
      </c>
      <c r="AD152" s="35">
        <f t="shared" si="235"/>
        <v>6015754000</v>
      </c>
      <c r="AE152" s="35">
        <f t="shared" si="318"/>
        <v>5846206000</v>
      </c>
      <c r="AF152" s="35">
        <f t="shared" si="318"/>
        <v>0</v>
      </c>
      <c r="AG152" s="35">
        <f t="shared" si="318"/>
        <v>0</v>
      </c>
      <c r="AH152" s="35">
        <f t="shared" si="318"/>
        <v>0</v>
      </c>
      <c r="AI152" s="35">
        <f t="shared" si="318"/>
        <v>0</v>
      </c>
      <c r="AJ152" s="35">
        <f t="shared" si="318"/>
        <v>0</v>
      </c>
      <c r="AK152" s="35">
        <f t="shared" si="318"/>
        <v>0</v>
      </c>
      <c r="AL152" s="35">
        <f t="shared" si="318"/>
        <v>0</v>
      </c>
      <c r="AM152" s="35">
        <f t="shared" si="236"/>
        <v>5846206000</v>
      </c>
      <c r="AN152" s="35">
        <f t="shared" si="318"/>
        <v>5846206000</v>
      </c>
      <c r="AO152" s="35">
        <f t="shared" si="318"/>
        <v>0</v>
      </c>
      <c r="AP152" s="35">
        <f t="shared" si="318"/>
        <v>0</v>
      </c>
      <c r="AQ152" s="35">
        <f t="shared" si="318"/>
        <v>0</v>
      </c>
      <c r="AR152" s="35">
        <f t="shared" si="318"/>
        <v>0</v>
      </c>
      <c r="AS152" s="35">
        <f t="shared" si="318"/>
        <v>0</v>
      </c>
      <c r="AT152" s="35">
        <f t="shared" si="318"/>
        <v>0</v>
      </c>
      <c r="AU152" s="35">
        <f t="shared" si="318"/>
        <v>0</v>
      </c>
      <c r="AV152" s="35">
        <f t="shared" si="237"/>
        <v>5846206000</v>
      </c>
      <c r="AW152" s="35">
        <f>SUM(AW153)-27600000+27000000</f>
        <v>5845606000</v>
      </c>
      <c r="AX152" s="35">
        <f t="shared" si="318"/>
        <v>0</v>
      </c>
      <c r="AY152" s="35">
        <f t="shared" si="318"/>
        <v>0</v>
      </c>
      <c r="AZ152" s="35">
        <f t="shared" si="318"/>
        <v>0</v>
      </c>
      <c r="BA152" s="35">
        <f t="shared" si="318"/>
        <v>0</v>
      </c>
      <c r="BB152" s="35">
        <f t="shared" si="318"/>
        <v>0</v>
      </c>
      <c r="BC152" s="35">
        <f t="shared" si="318"/>
        <v>0</v>
      </c>
      <c r="BD152" s="35">
        <f t="shared" si="318"/>
        <v>0</v>
      </c>
      <c r="BE152" s="35">
        <f t="shared" si="238"/>
        <v>5845606000</v>
      </c>
      <c r="BF152" s="35">
        <f>SUM(BF153)-27600000+27000000</f>
        <v>5845606000</v>
      </c>
      <c r="BG152" s="35">
        <f t="shared" ref="BG152:BM152" si="319">SUM(BG153)</f>
        <v>0</v>
      </c>
      <c r="BH152" s="35">
        <f t="shared" si="319"/>
        <v>0</v>
      </c>
      <c r="BI152" s="35">
        <f t="shared" si="319"/>
        <v>0</v>
      </c>
      <c r="BJ152" s="35">
        <f t="shared" si="319"/>
        <v>0</v>
      </c>
      <c r="BK152" s="35">
        <f t="shared" si="319"/>
        <v>0</v>
      </c>
      <c r="BL152" s="35">
        <f t="shared" si="319"/>
        <v>0</v>
      </c>
      <c r="BM152" s="35">
        <f t="shared" si="319"/>
        <v>0</v>
      </c>
      <c r="BN152" s="35">
        <f t="shared" si="239"/>
        <v>5845606000</v>
      </c>
      <c r="BO152" s="35">
        <f>SUM(BO153)-27600000+27000000+260000000</f>
        <v>6105606000</v>
      </c>
      <c r="BP152" s="35">
        <f t="shared" ref="BP152:BV152" si="320">SUM(BP153)</f>
        <v>0</v>
      </c>
      <c r="BQ152" s="35">
        <f t="shared" si="320"/>
        <v>0</v>
      </c>
      <c r="BR152" s="35">
        <f t="shared" si="320"/>
        <v>0</v>
      </c>
      <c r="BS152" s="35">
        <f t="shared" si="320"/>
        <v>0</v>
      </c>
      <c r="BT152" s="35">
        <f t="shared" si="320"/>
        <v>0</v>
      </c>
      <c r="BU152" s="35">
        <f t="shared" si="320"/>
        <v>0</v>
      </c>
      <c r="BV152" s="35">
        <f t="shared" si="320"/>
        <v>0</v>
      </c>
      <c r="BW152" s="35">
        <f t="shared" si="240"/>
        <v>6105606000</v>
      </c>
      <c r="BX152" s="35">
        <f>BW152</f>
        <v>6105606000</v>
      </c>
      <c r="BY152" s="35">
        <f t="shared" ref="BY152:BY200" si="321">BX152-BW152</f>
        <v>0</v>
      </c>
      <c r="BZ152" s="35"/>
    </row>
    <row r="153" spans="1:78" s="45" customFormat="1" ht="15.75" hidden="1" outlineLevel="4" thickBot="1" x14ac:dyDescent="0.25">
      <c r="A153" s="37"/>
      <c r="B153" s="38">
        <f t="shared" si="0"/>
        <v>0</v>
      </c>
      <c r="C153" s="39"/>
      <c r="D153" s="41"/>
      <c r="E153" s="41"/>
      <c r="F153" s="41"/>
      <c r="G153" s="41">
        <f t="shared" si="298"/>
        <v>0</v>
      </c>
      <c r="H153" s="40" t="s">
        <v>41</v>
      </c>
      <c r="I153" s="40">
        <v>12</v>
      </c>
      <c r="J153" s="42">
        <v>5561588000</v>
      </c>
      <c r="K153" s="42"/>
      <c r="L153" s="42"/>
      <c r="M153" s="42"/>
      <c r="N153" s="42"/>
      <c r="O153" s="42">
        <f t="shared" si="280"/>
        <v>5561588000</v>
      </c>
      <c r="P153" s="43">
        <f t="shared" si="299"/>
        <v>5561588000</v>
      </c>
      <c r="Q153" s="41">
        <v>14</v>
      </c>
      <c r="R153" s="42">
        <v>6015754000</v>
      </c>
      <c r="S153" s="42"/>
      <c r="T153" s="42"/>
      <c r="U153" s="42"/>
      <c r="V153" s="42"/>
      <c r="W153" s="42">
        <f t="shared" si="305"/>
        <v>6015754000</v>
      </c>
      <c r="X153" s="41">
        <v>14</v>
      </c>
      <c r="Y153" s="42">
        <v>6015754000</v>
      </c>
      <c r="Z153" s="42"/>
      <c r="AA153" s="42"/>
      <c r="AB153" s="42"/>
      <c r="AC153" s="42"/>
      <c r="AD153" s="42">
        <f t="shared" si="235"/>
        <v>6015754000</v>
      </c>
      <c r="AE153" s="42">
        <v>5846206000</v>
      </c>
      <c r="AF153" s="42"/>
      <c r="AG153" s="42"/>
      <c r="AH153" s="42"/>
      <c r="AI153" s="42"/>
      <c r="AJ153" s="42"/>
      <c r="AK153" s="42"/>
      <c r="AL153" s="42"/>
      <c r="AM153" s="42">
        <f t="shared" si="236"/>
        <v>5846206000</v>
      </c>
      <c r="AN153" s="42">
        <v>5846206000</v>
      </c>
      <c r="AO153" s="42"/>
      <c r="AP153" s="42"/>
      <c r="AQ153" s="42"/>
      <c r="AR153" s="42"/>
      <c r="AS153" s="42"/>
      <c r="AT153" s="42"/>
      <c r="AU153" s="42"/>
      <c r="AV153" s="42">
        <f t="shared" si="237"/>
        <v>5846206000</v>
      </c>
      <c r="AW153" s="42">
        <v>5846206000</v>
      </c>
      <c r="AX153" s="42"/>
      <c r="AY153" s="42"/>
      <c r="AZ153" s="42"/>
      <c r="BA153" s="42"/>
      <c r="BB153" s="42"/>
      <c r="BC153" s="42"/>
      <c r="BD153" s="42"/>
      <c r="BE153" s="42">
        <f t="shared" si="238"/>
        <v>5846206000</v>
      </c>
      <c r="BF153" s="42">
        <v>5846206000</v>
      </c>
      <c r="BG153" s="42"/>
      <c r="BH153" s="42"/>
      <c r="BI153" s="42"/>
      <c r="BJ153" s="42"/>
      <c r="BK153" s="42"/>
      <c r="BL153" s="42"/>
      <c r="BM153" s="42"/>
      <c r="BN153" s="42">
        <f t="shared" si="239"/>
        <v>5846206000</v>
      </c>
      <c r="BO153" s="42">
        <v>5846206000</v>
      </c>
      <c r="BP153" s="42"/>
      <c r="BQ153" s="42"/>
      <c r="BR153" s="42"/>
      <c r="BS153" s="42"/>
      <c r="BT153" s="42"/>
      <c r="BU153" s="42"/>
      <c r="BV153" s="42"/>
      <c r="BW153" s="42">
        <f t="shared" si="240"/>
        <v>5846206000</v>
      </c>
      <c r="BX153" s="42"/>
      <c r="BY153" s="42">
        <f t="shared" si="321"/>
        <v>-5846206000</v>
      </c>
      <c r="BZ153" s="42"/>
    </row>
    <row r="154" spans="1:78" ht="32.25" outlineLevel="3" collapsed="1" thickBot="1" x14ac:dyDescent="0.25">
      <c r="A154" s="30" t="s">
        <v>46</v>
      </c>
      <c r="B154" s="31">
        <f t="shared" si="0"/>
        <v>15</v>
      </c>
      <c r="C154" s="32" t="s">
        <v>47</v>
      </c>
      <c r="D154" s="34">
        <v>61000000</v>
      </c>
      <c r="E154" s="34"/>
      <c r="F154" s="55"/>
      <c r="G154" s="34">
        <f t="shared" si="298"/>
        <v>61000000</v>
      </c>
      <c r="H154" s="33"/>
      <c r="I154" s="33"/>
      <c r="J154" s="35">
        <f>SUM(J155)</f>
        <v>61000000</v>
      </c>
      <c r="K154" s="35">
        <f>SUM(K155)</f>
        <v>0</v>
      </c>
      <c r="L154" s="35">
        <f>SUM(L155)</f>
        <v>0</v>
      </c>
      <c r="M154" s="35">
        <f>SUM(M155)</f>
        <v>0</v>
      </c>
      <c r="N154" s="35">
        <f>SUM(N155)</f>
        <v>0</v>
      </c>
      <c r="O154" s="35">
        <f t="shared" si="280"/>
        <v>61000000</v>
      </c>
      <c r="P154" s="36">
        <f t="shared" si="299"/>
        <v>0</v>
      </c>
      <c r="Q154" s="33"/>
      <c r="R154" s="35">
        <f>SUM(R155)</f>
        <v>61000000</v>
      </c>
      <c r="S154" s="35">
        <f>SUM(S155)</f>
        <v>0</v>
      </c>
      <c r="T154" s="35">
        <f>SUM(T155)</f>
        <v>0</v>
      </c>
      <c r="U154" s="35">
        <f>SUM(U155)</f>
        <v>0</v>
      </c>
      <c r="V154" s="35">
        <f>SUM(V155)</f>
        <v>0</v>
      </c>
      <c r="W154" s="35">
        <f t="shared" si="305"/>
        <v>61000000</v>
      </c>
      <c r="X154" s="33"/>
      <c r="Y154" s="35">
        <f t="shared" ref="Y154:BV154" si="322">SUM(Y155)</f>
        <v>61000000</v>
      </c>
      <c r="Z154" s="35">
        <f t="shared" si="322"/>
        <v>0</v>
      </c>
      <c r="AA154" s="35">
        <f t="shared" si="322"/>
        <v>0</v>
      </c>
      <c r="AB154" s="35">
        <f t="shared" si="322"/>
        <v>0</v>
      </c>
      <c r="AC154" s="35">
        <f t="shared" si="322"/>
        <v>0</v>
      </c>
      <c r="AD154" s="35">
        <f t="shared" si="235"/>
        <v>61000000</v>
      </c>
      <c r="AE154" s="35">
        <f t="shared" si="322"/>
        <v>61000000</v>
      </c>
      <c r="AF154" s="35">
        <f t="shared" si="322"/>
        <v>0</v>
      </c>
      <c r="AG154" s="35">
        <f t="shared" si="322"/>
        <v>0</v>
      </c>
      <c r="AH154" s="35">
        <f t="shared" si="322"/>
        <v>0</v>
      </c>
      <c r="AI154" s="35">
        <f t="shared" si="322"/>
        <v>0</v>
      </c>
      <c r="AJ154" s="35">
        <f t="shared" si="322"/>
        <v>0</v>
      </c>
      <c r="AK154" s="35">
        <f t="shared" si="322"/>
        <v>0</v>
      </c>
      <c r="AL154" s="35">
        <f t="shared" si="322"/>
        <v>0</v>
      </c>
      <c r="AM154" s="35">
        <f t="shared" si="236"/>
        <v>61000000</v>
      </c>
      <c r="AN154" s="35">
        <f t="shared" si="322"/>
        <v>61000000</v>
      </c>
      <c r="AO154" s="35">
        <f t="shared" si="322"/>
        <v>0</v>
      </c>
      <c r="AP154" s="35">
        <f t="shared" si="322"/>
        <v>0</v>
      </c>
      <c r="AQ154" s="35">
        <f t="shared" si="322"/>
        <v>0</v>
      </c>
      <c r="AR154" s="35">
        <f t="shared" si="322"/>
        <v>0</v>
      </c>
      <c r="AS154" s="35">
        <f t="shared" si="322"/>
        <v>0</v>
      </c>
      <c r="AT154" s="35">
        <f t="shared" si="322"/>
        <v>0</v>
      </c>
      <c r="AU154" s="35">
        <f t="shared" si="322"/>
        <v>0</v>
      </c>
      <c r="AV154" s="35">
        <f t="shared" si="237"/>
        <v>61000000</v>
      </c>
      <c r="AW154" s="35">
        <f t="shared" si="322"/>
        <v>61000000</v>
      </c>
      <c r="AX154" s="35">
        <f t="shared" si="322"/>
        <v>0</v>
      </c>
      <c r="AY154" s="35">
        <f t="shared" si="322"/>
        <v>0</v>
      </c>
      <c r="AZ154" s="35">
        <f t="shared" si="322"/>
        <v>0</v>
      </c>
      <c r="BA154" s="35">
        <f t="shared" si="322"/>
        <v>0</v>
      </c>
      <c r="BB154" s="35">
        <f t="shared" si="322"/>
        <v>0</v>
      </c>
      <c r="BC154" s="35">
        <f t="shared" si="322"/>
        <v>0</v>
      </c>
      <c r="BD154" s="35">
        <f t="shared" si="322"/>
        <v>0</v>
      </c>
      <c r="BE154" s="35">
        <f t="shared" si="238"/>
        <v>61000000</v>
      </c>
      <c r="BF154" s="35">
        <f t="shared" si="322"/>
        <v>61000000</v>
      </c>
      <c r="BG154" s="35">
        <f t="shared" si="322"/>
        <v>0</v>
      </c>
      <c r="BH154" s="35">
        <f t="shared" si="322"/>
        <v>0</v>
      </c>
      <c r="BI154" s="35">
        <f t="shared" si="322"/>
        <v>0</v>
      </c>
      <c r="BJ154" s="35">
        <f t="shared" si="322"/>
        <v>0</v>
      </c>
      <c r="BK154" s="35">
        <f t="shared" si="322"/>
        <v>0</v>
      </c>
      <c r="BL154" s="35">
        <f t="shared" si="322"/>
        <v>0</v>
      </c>
      <c r="BM154" s="35">
        <f t="shared" si="322"/>
        <v>0</v>
      </c>
      <c r="BN154" s="35">
        <f t="shared" si="239"/>
        <v>61000000</v>
      </c>
      <c r="BO154" s="35">
        <f t="shared" si="322"/>
        <v>61000000</v>
      </c>
      <c r="BP154" s="35">
        <f t="shared" si="322"/>
        <v>0</v>
      </c>
      <c r="BQ154" s="35">
        <f t="shared" si="322"/>
        <v>0</v>
      </c>
      <c r="BR154" s="35">
        <f t="shared" si="322"/>
        <v>0</v>
      </c>
      <c r="BS154" s="35">
        <f t="shared" si="322"/>
        <v>0</v>
      </c>
      <c r="BT154" s="35">
        <f t="shared" si="322"/>
        <v>0</v>
      </c>
      <c r="BU154" s="35">
        <f t="shared" si="322"/>
        <v>0</v>
      </c>
      <c r="BV154" s="35">
        <f t="shared" si="322"/>
        <v>0</v>
      </c>
      <c r="BW154" s="35">
        <f t="shared" si="240"/>
        <v>61000000</v>
      </c>
      <c r="BX154" s="35">
        <f>BW154</f>
        <v>61000000</v>
      </c>
      <c r="BY154" s="35">
        <f t="shared" si="321"/>
        <v>0</v>
      </c>
      <c r="BZ154" s="35"/>
    </row>
    <row r="155" spans="1:78" ht="15.75" hidden="1" outlineLevel="4" thickBot="1" x14ac:dyDescent="0.25">
      <c r="A155" s="37"/>
      <c r="B155" s="38">
        <f t="shared" si="0"/>
        <v>0</v>
      </c>
      <c r="C155" s="39"/>
      <c r="D155" s="41"/>
      <c r="E155" s="41"/>
      <c r="F155" s="41"/>
      <c r="G155" s="41">
        <f t="shared" si="298"/>
        <v>0</v>
      </c>
      <c r="H155" s="40" t="s">
        <v>41</v>
      </c>
      <c r="I155" s="40">
        <v>12</v>
      </c>
      <c r="J155" s="42">
        <v>61000000</v>
      </c>
      <c r="K155" s="42"/>
      <c r="L155" s="42"/>
      <c r="M155" s="42"/>
      <c r="N155" s="42"/>
      <c r="O155" s="42">
        <f t="shared" ref="O155:O200" si="323">SUM(J155:N155)</f>
        <v>61000000</v>
      </c>
      <c r="P155" s="43">
        <f t="shared" si="299"/>
        <v>61000000</v>
      </c>
      <c r="Q155" s="40">
        <v>12</v>
      </c>
      <c r="R155" s="42">
        <v>61000000</v>
      </c>
      <c r="S155" s="42"/>
      <c r="T155" s="42"/>
      <c r="U155" s="42"/>
      <c r="V155" s="42"/>
      <c r="W155" s="42">
        <f t="shared" si="305"/>
        <v>61000000</v>
      </c>
      <c r="X155" s="40">
        <v>12</v>
      </c>
      <c r="Y155" s="42">
        <v>61000000</v>
      </c>
      <c r="Z155" s="42"/>
      <c r="AA155" s="42"/>
      <c r="AB155" s="42"/>
      <c r="AC155" s="42"/>
      <c r="AD155" s="42">
        <f t="shared" si="235"/>
        <v>61000000</v>
      </c>
      <c r="AE155" s="42">
        <v>61000000</v>
      </c>
      <c r="AF155" s="42"/>
      <c r="AG155" s="42"/>
      <c r="AH155" s="42"/>
      <c r="AI155" s="42"/>
      <c r="AJ155" s="42"/>
      <c r="AK155" s="42"/>
      <c r="AL155" s="42"/>
      <c r="AM155" s="42">
        <f t="shared" si="236"/>
        <v>61000000</v>
      </c>
      <c r="AN155" s="42">
        <v>61000000</v>
      </c>
      <c r="AO155" s="42"/>
      <c r="AP155" s="42"/>
      <c r="AQ155" s="42"/>
      <c r="AR155" s="42"/>
      <c r="AS155" s="42"/>
      <c r="AT155" s="42"/>
      <c r="AU155" s="42"/>
      <c r="AV155" s="42">
        <f t="shared" si="237"/>
        <v>61000000</v>
      </c>
      <c r="AW155" s="42">
        <v>61000000</v>
      </c>
      <c r="AX155" s="42"/>
      <c r="AY155" s="42"/>
      <c r="AZ155" s="42"/>
      <c r="BA155" s="42"/>
      <c r="BB155" s="42"/>
      <c r="BC155" s="42"/>
      <c r="BD155" s="42"/>
      <c r="BE155" s="42">
        <f t="shared" si="238"/>
        <v>61000000</v>
      </c>
      <c r="BF155" s="42">
        <v>61000000</v>
      </c>
      <c r="BG155" s="42"/>
      <c r="BH155" s="42"/>
      <c r="BI155" s="42"/>
      <c r="BJ155" s="42"/>
      <c r="BK155" s="42"/>
      <c r="BL155" s="42"/>
      <c r="BM155" s="42"/>
      <c r="BN155" s="42">
        <f t="shared" si="239"/>
        <v>61000000</v>
      </c>
      <c r="BO155" s="42">
        <v>61000000</v>
      </c>
      <c r="BP155" s="42"/>
      <c r="BQ155" s="42"/>
      <c r="BR155" s="42"/>
      <c r="BS155" s="42"/>
      <c r="BT155" s="42"/>
      <c r="BU155" s="42"/>
      <c r="BV155" s="42"/>
      <c r="BW155" s="42">
        <f t="shared" si="240"/>
        <v>61000000</v>
      </c>
      <c r="BX155" s="42"/>
      <c r="BY155" s="42">
        <f t="shared" si="321"/>
        <v>-61000000</v>
      </c>
      <c r="BZ155" s="42"/>
    </row>
    <row r="156" spans="1:78" ht="32.25" outlineLevel="3" collapsed="1" thickBot="1" x14ac:dyDescent="0.25">
      <c r="A156" s="30" t="s">
        <v>48</v>
      </c>
      <c r="B156" s="31">
        <f t="shared" si="0"/>
        <v>15</v>
      </c>
      <c r="C156" s="32" t="s">
        <v>49</v>
      </c>
      <c r="D156" s="34">
        <v>1500000</v>
      </c>
      <c r="E156" s="34"/>
      <c r="F156" s="55"/>
      <c r="G156" s="34">
        <f t="shared" si="298"/>
        <v>1500000</v>
      </c>
      <c r="H156" s="33"/>
      <c r="I156" s="33"/>
      <c r="J156" s="35">
        <f>SUM(J157)</f>
        <v>1500000</v>
      </c>
      <c r="K156" s="35">
        <f>SUM(K157)</f>
        <v>0</v>
      </c>
      <c r="L156" s="35">
        <f>SUM(L157)</f>
        <v>0</v>
      </c>
      <c r="M156" s="35">
        <f>SUM(M157)</f>
        <v>0</v>
      </c>
      <c r="N156" s="35">
        <f>SUM(N157)</f>
        <v>0</v>
      </c>
      <c r="O156" s="35">
        <f t="shared" si="323"/>
        <v>1500000</v>
      </c>
      <c r="P156" s="36">
        <f t="shared" si="299"/>
        <v>0</v>
      </c>
      <c r="Q156" s="33"/>
      <c r="R156" s="35">
        <f>SUM(R157)</f>
        <v>1500000</v>
      </c>
      <c r="S156" s="35">
        <f>SUM(S157)</f>
        <v>0</v>
      </c>
      <c r="T156" s="35">
        <f>SUM(T157)</f>
        <v>0</v>
      </c>
      <c r="U156" s="35">
        <f>SUM(U157)</f>
        <v>0</v>
      </c>
      <c r="V156" s="35">
        <f>SUM(V157)</f>
        <v>0</v>
      </c>
      <c r="W156" s="35">
        <f t="shared" si="305"/>
        <v>1500000</v>
      </c>
      <c r="X156" s="33"/>
      <c r="Y156" s="35">
        <f t="shared" ref="Y156:AL156" si="324">SUM(Y157)</f>
        <v>1500000</v>
      </c>
      <c r="Z156" s="35">
        <f t="shared" si="324"/>
        <v>0</v>
      </c>
      <c r="AA156" s="35">
        <f t="shared" si="324"/>
        <v>0</v>
      </c>
      <c r="AB156" s="35">
        <f t="shared" si="324"/>
        <v>0</v>
      </c>
      <c r="AC156" s="35">
        <f t="shared" si="324"/>
        <v>0</v>
      </c>
      <c r="AD156" s="35">
        <f t="shared" si="235"/>
        <v>1500000</v>
      </c>
      <c r="AE156" s="35">
        <v>1500000</v>
      </c>
      <c r="AF156" s="35">
        <f t="shared" si="324"/>
        <v>0</v>
      </c>
      <c r="AG156" s="35">
        <f t="shared" si="324"/>
        <v>0</v>
      </c>
      <c r="AH156" s="35">
        <f t="shared" si="324"/>
        <v>0</v>
      </c>
      <c r="AI156" s="35">
        <f t="shared" si="324"/>
        <v>0</v>
      </c>
      <c r="AJ156" s="35">
        <f t="shared" si="324"/>
        <v>0</v>
      </c>
      <c r="AK156" s="35">
        <f t="shared" si="324"/>
        <v>0</v>
      </c>
      <c r="AL156" s="35">
        <f t="shared" si="324"/>
        <v>0</v>
      </c>
      <c r="AM156" s="35">
        <f t="shared" si="236"/>
        <v>1500000</v>
      </c>
      <c r="AN156" s="35">
        <v>1500000</v>
      </c>
      <c r="AO156" s="35">
        <f t="shared" ref="AO156:AU156" si="325">SUM(AO157)</f>
        <v>0</v>
      </c>
      <c r="AP156" s="35">
        <f t="shared" si="325"/>
        <v>0</v>
      </c>
      <c r="AQ156" s="35">
        <f t="shared" si="325"/>
        <v>0</v>
      </c>
      <c r="AR156" s="35">
        <f t="shared" si="325"/>
        <v>0</v>
      </c>
      <c r="AS156" s="35">
        <f t="shared" si="325"/>
        <v>0</v>
      </c>
      <c r="AT156" s="35">
        <f t="shared" si="325"/>
        <v>0</v>
      </c>
      <c r="AU156" s="35">
        <f t="shared" si="325"/>
        <v>0</v>
      </c>
      <c r="AV156" s="35">
        <f t="shared" si="237"/>
        <v>1500000</v>
      </c>
      <c r="AW156" s="35">
        <v>1500000</v>
      </c>
      <c r="AX156" s="35">
        <f t="shared" ref="AX156:BD156" si="326">SUM(AX157)</f>
        <v>0</v>
      </c>
      <c r="AY156" s="35">
        <f t="shared" si="326"/>
        <v>0</v>
      </c>
      <c r="AZ156" s="35">
        <f t="shared" si="326"/>
        <v>0</v>
      </c>
      <c r="BA156" s="35">
        <f t="shared" si="326"/>
        <v>0</v>
      </c>
      <c r="BB156" s="35">
        <f t="shared" si="326"/>
        <v>0</v>
      </c>
      <c r="BC156" s="35">
        <f t="shared" si="326"/>
        <v>0</v>
      </c>
      <c r="BD156" s="35">
        <f t="shared" si="326"/>
        <v>0</v>
      </c>
      <c r="BE156" s="35">
        <f t="shared" si="238"/>
        <v>1500000</v>
      </c>
      <c r="BF156" s="35">
        <v>1500000</v>
      </c>
      <c r="BG156" s="35">
        <f t="shared" ref="BG156:BM156" si="327">SUM(BG157)</f>
        <v>0</v>
      </c>
      <c r="BH156" s="35">
        <f t="shared" si="327"/>
        <v>0</v>
      </c>
      <c r="BI156" s="35">
        <f t="shared" si="327"/>
        <v>0</v>
      </c>
      <c r="BJ156" s="35">
        <f t="shared" si="327"/>
        <v>0</v>
      </c>
      <c r="BK156" s="35">
        <f t="shared" si="327"/>
        <v>0</v>
      </c>
      <c r="BL156" s="35">
        <f t="shared" si="327"/>
        <v>0</v>
      </c>
      <c r="BM156" s="35">
        <f t="shared" si="327"/>
        <v>0</v>
      </c>
      <c r="BN156" s="35">
        <f t="shared" si="239"/>
        <v>1500000</v>
      </c>
      <c r="BO156" s="35">
        <v>1500000</v>
      </c>
      <c r="BP156" s="35">
        <f t="shared" ref="BP156:BV156" si="328">SUM(BP157)</f>
        <v>0</v>
      </c>
      <c r="BQ156" s="35">
        <f t="shared" si="328"/>
        <v>0</v>
      </c>
      <c r="BR156" s="35">
        <f t="shared" si="328"/>
        <v>0</v>
      </c>
      <c r="BS156" s="35">
        <f t="shared" si="328"/>
        <v>0</v>
      </c>
      <c r="BT156" s="35">
        <f t="shared" si="328"/>
        <v>0</v>
      </c>
      <c r="BU156" s="35">
        <f t="shared" si="328"/>
        <v>0</v>
      </c>
      <c r="BV156" s="35">
        <f t="shared" si="328"/>
        <v>0</v>
      </c>
      <c r="BW156" s="35">
        <f t="shared" si="240"/>
        <v>1500000</v>
      </c>
      <c r="BX156" s="35">
        <f>BW156</f>
        <v>1500000</v>
      </c>
      <c r="BY156" s="35">
        <f t="shared" si="321"/>
        <v>0</v>
      </c>
      <c r="BZ156" s="35"/>
    </row>
    <row r="157" spans="1:78" ht="15.75" hidden="1" outlineLevel="4" thickBot="1" x14ac:dyDescent="0.25">
      <c r="A157" s="37"/>
      <c r="B157" s="38">
        <f t="shared" si="0"/>
        <v>0</v>
      </c>
      <c r="C157" s="39"/>
      <c r="D157" s="41"/>
      <c r="E157" s="41"/>
      <c r="F157" s="41"/>
      <c r="G157" s="41">
        <f t="shared" si="298"/>
        <v>0</v>
      </c>
      <c r="H157" s="40" t="s">
        <v>29</v>
      </c>
      <c r="I157" s="40">
        <v>1</v>
      </c>
      <c r="J157" s="42">
        <v>1500000</v>
      </c>
      <c r="K157" s="42"/>
      <c r="L157" s="42"/>
      <c r="M157" s="42"/>
      <c r="N157" s="42"/>
      <c r="O157" s="42">
        <f t="shared" si="323"/>
        <v>1500000</v>
      </c>
      <c r="P157" s="43">
        <f t="shared" si="299"/>
        <v>1500000</v>
      </c>
      <c r="Q157" s="40">
        <v>1</v>
      </c>
      <c r="R157" s="42">
        <v>1500000</v>
      </c>
      <c r="S157" s="42"/>
      <c r="T157" s="42"/>
      <c r="U157" s="42"/>
      <c r="V157" s="42"/>
      <c r="W157" s="42">
        <f t="shared" si="305"/>
        <v>1500000</v>
      </c>
      <c r="X157" s="40">
        <v>1</v>
      </c>
      <c r="Y157" s="42">
        <v>1500000</v>
      </c>
      <c r="Z157" s="42"/>
      <c r="AA157" s="42"/>
      <c r="AB157" s="42"/>
      <c r="AC157" s="42"/>
      <c r="AD157" s="42">
        <f t="shared" si="235"/>
        <v>1500000</v>
      </c>
      <c r="AE157" s="42">
        <v>1500000</v>
      </c>
      <c r="AF157" s="42"/>
      <c r="AG157" s="42"/>
      <c r="AH157" s="42"/>
      <c r="AI157" s="42"/>
      <c r="AJ157" s="42"/>
      <c r="AK157" s="42"/>
      <c r="AL157" s="42"/>
      <c r="AM157" s="42">
        <f t="shared" si="236"/>
        <v>1500000</v>
      </c>
      <c r="AN157" s="42">
        <v>1500000</v>
      </c>
      <c r="AO157" s="42"/>
      <c r="AP157" s="42"/>
      <c r="AQ157" s="42"/>
      <c r="AR157" s="42"/>
      <c r="AS157" s="42"/>
      <c r="AT157" s="42"/>
      <c r="AU157" s="42"/>
      <c r="AV157" s="42">
        <f t="shared" si="237"/>
        <v>1500000</v>
      </c>
      <c r="AW157" s="42">
        <v>1500000</v>
      </c>
      <c r="AX157" s="42"/>
      <c r="AY157" s="42"/>
      <c r="AZ157" s="42"/>
      <c r="BA157" s="42"/>
      <c r="BB157" s="42"/>
      <c r="BC157" s="42"/>
      <c r="BD157" s="42"/>
      <c r="BE157" s="42">
        <f t="shared" si="238"/>
        <v>1500000</v>
      </c>
      <c r="BF157" s="42">
        <v>1500000</v>
      </c>
      <c r="BG157" s="42"/>
      <c r="BH157" s="42"/>
      <c r="BI157" s="42"/>
      <c r="BJ157" s="42"/>
      <c r="BK157" s="42"/>
      <c r="BL157" s="42"/>
      <c r="BM157" s="42"/>
      <c r="BN157" s="42">
        <f t="shared" si="239"/>
        <v>1500000</v>
      </c>
      <c r="BO157" s="42">
        <v>1500000</v>
      </c>
      <c r="BP157" s="42"/>
      <c r="BQ157" s="42"/>
      <c r="BR157" s="42"/>
      <c r="BS157" s="42"/>
      <c r="BT157" s="42"/>
      <c r="BU157" s="42"/>
      <c r="BV157" s="42"/>
      <c r="BW157" s="42">
        <f t="shared" si="240"/>
        <v>1500000</v>
      </c>
      <c r="BX157" s="42"/>
      <c r="BY157" s="42">
        <f t="shared" si="321"/>
        <v>-1500000</v>
      </c>
      <c r="BZ157" s="42"/>
    </row>
    <row r="158" spans="1:78" ht="32.25" outlineLevel="2" thickBot="1" x14ac:dyDescent="0.25">
      <c r="A158" s="25" t="s">
        <v>50</v>
      </c>
      <c r="B158" s="26">
        <f t="shared" si="0"/>
        <v>12</v>
      </c>
      <c r="C158" s="46" t="s">
        <v>51</v>
      </c>
      <c r="D158" s="28">
        <f>SUM(D159)</f>
        <v>0</v>
      </c>
      <c r="E158" s="28">
        <f>SUM(E159)</f>
        <v>0</v>
      </c>
      <c r="F158" s="54"/>
      <c r="G158" s="28">
        <f t="shared" si="298"/>
        <v>0</v>
      </c>
      <c r="H158" s="52"/>
      <c r="I158" s="52"/>
      <c r="J158" s="27">
        <f t="shared" ref="J158:N159" si="329">SUM(J159)</f>
        <v>9500000</v>
      </c>
      <c r="K158" s="27">
        <f t="shared" si="329"/>
        <v>0</v>
      </c>
      <c r="L158" s="27">
        <f t="shared" si="329"/>
        <v>0</v>
      </c>
      <c r="M158" s="27">
        <f t="shared" si="329"/>
        <v>0</v>
      </c>
      <c r="N158" s="27">
        <f t="shared" si="329"/>
        <v>0</v>
      </c>
      <c r="O158" s="27">
        <f t="shared" si="323"/>
        <v>9500000</v>
      </c>
      <c r="P158" s="29">
        <f t="shared" si="299"/>
        <v>9500000</v>
      </c>
      <c r="Q158" s="52"/>
      <c r="R158" s="27">
        <f t="shared" ref="R158:V159" si="330">SUM(R159)</f>
        <v>9500000</v>
      </c>
      <c r="S158" s="27">
        <f t="shared" si="330"/>
        <v>0</v>
      </c>
      <c r="T158" s="27">
        <f t="shared" si="330"/>
        <v>0</v>
      </c>
      <c r="U158" s="27">
        <f t="shared" si="330"/>
        <v>0</v>
      </c>
      <c r="V158" s="27">
        <f t="shared" si="330"/>
        <v>0</v>
      </c>
      <c r="W158" s="27">
        <f t="shared" si="305"/>
        <v>9500000</v>
      </c>
      <c r="X158" s="52"/>
      <c r="Y158" s="27">
        <f t="shared" ref="Y158:AN159" si="331">SUM(Y159)</f>
        <v>5000000</v>
      </c>
      <c r="Z158" s="27">
        <f t="shared" si="331"/>
        <v>0</v>
      </c>
      <c r="AA158" s="27">
        <f t="shared" si="331"/>
        <v>0</v>
      </c>
      <c r="AB158" s="27">
        <f t="shared" si="331"/>
        <v>0</v>
      </c>
      <c r="AC158" s="27">
        <f t="shared" si="331"/>
        <v>0</v>
      </c>
      <c r="AD158" s="27">
        <f t="shared" si="235"/>
        <v>5000000</v>
      </c>
      <c r="AE158" s="27">
        <f t="shared" si="331"/>
        <v>9500000</v>
      </c>
      <c r="AF158" s="27">
        <f t="shared" si="331"/>
        <v>0</v>
      </c>
      <c r="AG158" s="27">
        <f t="shared" si="331"/>
        <v>0</v>
      </c>
      <c r="AH158" s="27">
        <f t="shared" si="331"/>
        <v>0</v>
      </c>
      <c r="AI158" s="27">
        <f t="shared" si="331"/>
        <v>0</v>
      </c>
      <c r="AJ158" s="27">
        <f t="shared" si="331"/>
        <v>0</v>
      </c>
      <c r="AK158" s="27">
        <f t="shared" si="331"/>
        <v>0</v>
      </c>
      <c r="AL158" s="27">
        <f t="shared" si="331"/>
        <v>0</v>
      </c>
      <c r="AM158" s="27">
        <f t="shared" si="236"/>
        <v>9500000</v>
      </c>
      <c r="AN158" s="27">
        <f t="shared" si="331"/>
        <v>9500000</v>
      </c>
      <c r="AO158" s="27">
        <f t="shared" ref="AO158:AU159" si="332">SUM(AO159)</f>
        <v>0</v>
      </c>
      <c r="AP158" s="27">
        <f t="shared" si="332"/>
        <v>0</v>
      </c>
      <c r="AQ158" s="27">
        <f t="shared" si="332"/>
        <v>0</v>
      </c>
      <c r="AR158" s="27">
        <f t="shared" si="332"/>
        <v>0</v>
      </c>
      <c r="AS158" s="27">
        <f t="shared" si="332"/>
        <v>0</v>
      </c>
      <c r="AT158" s="27">
        <f t="shared" si="332"/>
        <v>0</v>
      </c>
      <c r="AU158" s="27">
        <f t="shared" si="332"/>
        <v>0</v>
      </c>
      <c r="AV158" s="27">
        <f t="shared" si="237"/>
        <v>9500000</v>
      </c>
      <c r="AW158" s="27">
        <f t="shared" ref="AW158:BL159" si="333">SUM(AW159)</f>
        <v>9500000</v>
      </c>
      <c r="AX158" s="27">
        <f t="shared" si="333"/>
        <v>0</v>
      </c>
      <c r="AY158" s="27">
        <f t="shared" si="333"/>
        <v>0</v>
      </c>
      <c r="AZ158" s="27">
        <f t="shared" si="333"/>
        <v>0</v>
      </c>
      <c r="BA158" s="27">
        <f t="shared" si="333"/>
        <v>0</v>
      </c>
      <c r="BB158" s="27">
        <f t="shared" si="333"/>
        <v>0</v>
      </c>
      <c r="BC158" s="27">
        <f t="shared" si="333"/>
        <v>0</v>
      </c>
      <c r="BD158" s="27">
        <f t="shared" si="333"/>
        <v>0</v>
      </c>
      <c r="BE158" s="27">
        <f t="shared" si="238"/>
        <v>9500000</v>
      </c>
      <c r="BF158" s="27">
        <f t="shared" si="333"/>
        <v>9500000</v>
      </c>
      <c r="BG158" s="27">
        <f t="shared" si="333"/>
        <v>0</v>
      </c>
      <c r="BH158" s="27">
        <f t="shared" si="333"/>
        <v>0</v>
      </c>
      <c r="BI158" s="27">
        <f t="shared" si="333"/>
        <v>0</v>
      </c>
      <c r="BJ158" s="27">
        <f t="shared" si="333"/>
        <v>0</v>
      </c>
      <c r="BK158" s="27">
        <f t="shared" si="333"/>
        <v>0</v>
      </c>
      <c r="BL158" s="27">
        <f t="shared" si="333"/>
        <v>0</v>
      </c>
      <c r="BM158" s="27">
        <f t="shared" ref="BG158:BM159" si="334">SUM(BM159)</f>
        <v>0</v>
      </c>
      <c r="BN158" s="27">
        <f t="shared" si="239"/>
        <v>9500000</v>
      </c>
      <c r="BO158" s="27">
        <f t="shared" ref="BO158:BX159" si="335">SUM(BO159)</f>
        <v>9500000</v>
      </c>
      <c r="BP158" s="27">
        <f t="shared" si="335"/>
        <v>0</v>
      </c>
      <c r="BQ158" s="27">
        <f t="shared" si="335"/>
        <v>0</v>
      </c>
      <c r="BR158" s="27">
        <f t="shared" si="335"/>
        <v>0</v>
      </c>
      <c r="BS158" s="27">
        <f t="shared" si="335"/>
        <v>0</v>
      </c>
      <c r="BT158" s="27">
        <f t="shared" si="335"/>
        <v>0</v>
      </c>
      <c r="BU158" s="27">
        <f t="shared" si="335"/>
        <v>0</v>
      </c>
      <c r="BV158" s="27">
        <f t="shared" si="335"/>
        <v>0</v>
      </c>
      <c r="BW158" s="27">
        <f t="shared" si="240"/>
        <v>9500000</v>
      </c>
      <c r="BX158" s="27">
        <f t="shared" si="335"/>
        <v>9500000</v>
      </c>
      <c r="BY158" s="27">
        <f t="shared" si="321"/>
        <v>0</v>
      </c>
      <c r="BZ158" s="27"/>
    </row>
    <row r="159" spans="1:78" ht="32.25" outlineLevel="3" collapsed="1" thickBot="1" x14ac:dyDescent="0.25">
      <c r="A159" s="30" t="s">
        <v>52</v>
      </c>
      <c r="B159" s="31">
        <f t="shared" si="0"/>
        <v>15</v>
      </c>
      <c r="C159" s="32" t="s">
        <v>53</v>
      </c>
      <c r="D159" s="34">
        <v>0</v>
      </c>
      <c r="E159" s="34"/>
      <c r="F159" s="55"/>
      <c r="G159" s="34">
        <f t="shared" si="298"/>
        <v>0</v>
      </c>
      <c r="H159" s="33"/>
      <c r="I159" s="33"/>
      <c r="J159" s="35">
        <f t="shared" si="329"/>
        <v>9500000</v>
      </c>
      <c r="K159" s="35">
        <f t="shared" si="329"/>
        <v>0</v>
      </c>
      <c r="L159" s="35">
        <f t="shared" si="329"/>
        <v>0</v>
      </c>
      <c r="M159" s="35">
        <f t="shared" si="329"/>
        <v>0</v>
      </c>
      <c r="N159" s="35">
        <f t="shared" si="329"/>
        <v>0</v>
      </c>
      <c r="O159" s="35">
        <f t="shared" si="323"/>
        <v>9500000</v>
      </c>
      <c r="P159" s="36">
        <f t="shared" si="299"/>
        <v>9500000</v>
      </c>
      <c r="Q159" s="33"/>
      <c r="R159" s="35">
        <f t="shared" si="330"/>
        <v>9500000</v>
      </c>
      <c r="S159" s="35">
        <f t="shared" si="330"/>
        <v>0</v>
      </c>
      <c r="T159" s="35">
        <f t="shared" si="330"/>
        <v>0</v>
      </c>
      <c r="U159" s="35">
        <f t="shared" si="330"/>
        <v>0</v>
      </c>
      <c r="V159" s="35">
        <f t="shared" si="330"/>
        <v>0</v>
      </c>
      <c r="W159" s="35">
        <f t="shared" si="305"/>
        <v>9500000</v>
      </c>
      <c r="X159" s="33"/>
      <c r="Y159" s="35">
        <v>5000000</v>
      </c>
      <c r="Z159" s="35">
        <f t="shared" si="331"/>
        <v>0</v>
      </c>
      <c r="AA159" s="35">
        <f t="shared" si="331"/>
        <v>0</v>
      </c>
      <c r="AB159" s="35">
        <f t="shared" si="331"/>
        <v>0</v>
      </c>
      <c r="AC159" s="35">
        <f t="shared" si="331"/>
        <v>0</v>
      </c>
      <c r="AD159" s="35">
        <f t="shared" si="235"/>
        <v>5000000</v>
      </c>
      <c r="AE159" s="35">
        <v>9500000</v>
      </c>
      <c r="AF159" s="35">
        <f t="shared" si="331"/>
        <v>0</v>
      </c>
      <c r="AG159" s="35">
        <f t="shared" si="331"/>
        <v>0</v>
      </c>
      <c r="AH159" s="35">
        <f t="shared" si="331"/>
        <v>0</v>
      </c>
      <c r="AI159" s="35">
        <f t="shared" si="331"/>
        <v>0</v>
      </c>
      <c r="AJ159" s="35">
        <f t="shared" si="331"/>
        <v>0</v>
      </c>
      <c r="AK159" s="35">
        <f t="shared" si="331"/>
        <v>0</v>
      </c>
      <c r="AL159" s="35">
        <f t="shared" si="331"/>
        <v>0</v>
      </c>
      <c r="AM159" s="35">
        <f t="shared" si="236"/>
        <v>9500000</v>
      </c>
      <c r="AN159" s="35">
        <v>9500000</v>
      </c>
      <c r="AO159" s="35">
        <f t="shared" si="332"/>
        <v>0</v>
      </c>
      <c r="AP159" s="35">
        <f t="shared" si="332"/>
        <v>0</v>
      </c>
      <c r="AQ159" s="35">
        <f t="shared" si="332"/>
        <v>0</v>
      </c>
      <c r="AR159" s="35">
        <f t="shared" si="332"/>
        <v>0</v>
      </c>
      <c r="AS159" s="35">
        <f t="shared" si="332"/>
        <v>0</v>
      </c>
      <c r="AT159" s="35">
        <f t="shared" si="332"/>
        <v>0</v>
      </c>
      <c r="AU159" s="35">
        <f t="shared" si="332"/>
        <v>0</v>
      </c>
      <c r="AV159" s="35">
        <f t="shared" si="237"/>
        <v>9500000</v>
      </c>
      <c r="AW159" s="35">
        <v>9500000</v>
      </c>
      <c r="AX159" s="35">
        <f t="shared" si="333"/>
        <v>0</v>
      </c>
      <c r="AY159" s="35">
        <f t="shared" si="333"/>
        <v>0</v>
      </c>
      <c r="AZ159" s="35">
        <f t="shared" si="333"/>
        <v>0</v>
      </c>
      <c r="BA159" s="35">
        <f t="shared" si="333"/>
        <v>0</v>
      </c>
      <c r="BB159" s="35">
        <f t="shared" si="333"/>
        <v>0</v>
      </c>
      <c r="BC159" s="35">
        <f t="shared" si="333"/>
        <v>0</v>
      </c>
      <c r="BD159" s="35">
        <f t="shared" si="333"/>
        <v>0</v>
      </c>
      <c r="BE159" s="35">
        <f t="shared" si="238"/>
        <v>9500000</v>
      </c>
      <c r="BF159" s="35">
        <v>9500000</v>
      </c>
      <c r="BG159" s="35">
        <f t="shared" si="334"/>
        <v>0</v>
      </c>
      <c r="BH159" s="35">
        <f t="shared" si="334"/>
        <v>0</v>
      </c>
      <c r="BI159" s="35">
        <f t="shared" si="334"/>
        <v>0</v>
      </c>
      <c r="BJ159" s="35">
        <f t="shared" si="334"/>
        <v>0</v>
      </c>
      <c r="BK159" s="35">
        <f t="shared" si="334"/>
        <v>0</v>
      </c>
      <c r="BL159" s="35">
        <f t="shared" si="334"/>
        <v>0</v>
      </c>
      <c r="BM159" s="35">
        <f t="shared" si="334"/>
        <v>0</v>
      </c>
      <c r="BN159" s="35">
        <f t="shared" si="239"/>
        <v>9500000</v>
      </c>
      <c r="BO159" s="35">
        <v>9500000</v>
      </c>
      <c r="BP159" s="35">
        <f t="shared" si="335"/>
        <v>0</v>
      </c>
      <c r="BQ159" s="35">
        <f t="shared" si="335"/>
        <v>0</v>
      </c>
      <c r="BR159" s="35">
        <f t="shared" si="335"/>
        <v>0</v>
      </c>
      <c r="BS159" s="35">
        <f t="shared" si="335"/>
        <v>0</v>
      </c>
      <c r="BT159" s="35">
        <f t="shared" si="335"/>
        <v>0</v>
      </c>
      <c r="BU159" s="35">
        <f t="shared" si="335"/>
        <v>0</v>
      </c>
      <c r="BV159" s="35">
        <f t="shared" si="335"/>
        <v>0</v>
      </c>
      <c r="BW159" s="35">
        <f t="shared" si="240"/>
        <v>9500000</v>
      </c>
      <c r="BX159" s="35">
        <f>BW159</f>
        <v>9500000</v>
      </c>
      <c r="BY159" s="35">
        <f t="shared" si="321"/>
        <v>0</v>
      </c>
      <c r="BZ159" s="35"/>
    </row>
    <row r="160" spans="1:78" ht="15.75" hidden="1" outlineLevel="4" thickBot="1" x14ac:dyDescent="0.25">
      <c r="A160" s="37"/>
      <c r="B160" s="38">
        <f t="shared" si="0"/>
        <v>0</v>
      </c>
      <c r="C160" s="39"/>
      <c r="D160" s="41"/>
      <c r="E160" s="41"/>
      <c r="F160" s="41"/>
      <c r="G160" s="41">
        <f t="shared" si="298"/>
        <v>0</v>
      </c>
      <c r="H160" s="40" t="s">
        <v>54</v>
      </c>
      <c r="I160" s="40">
        <v>2</v>
      </c>
      <c r="J160" s="42">
        <v>9500000</v>
      </c>
      <c r="K160" s="42"/>
      <c r="L160" s="42"/>
      <c r="M160" s="42"/>
      <c r="N160" s="42"/>
      <c r="O160" s="42">
        <f t="shared" si="323"/>
        <v>9500000</v>
      </c>
      <c r="P160" s="43">
        <f t="shared" si="299"/>
        <v>9500000</v>
      </c>
      <c r="Q160" s="40">
        <v>2</v>
      </c>
      <c r="R160" s="42">
        <v>9500000</v>
      </c>
      <c r="S160" s="42"/>
      <c r="T160" s="42"/>
      <c r="U160" s="42"/>
      <c r="V160" s="42"/>
      <c r="W160" s="42">
        <f t="shared" si="305"/>
        <v>9500000</v>
      </c>
      <c r="X160" s="40">
        <v>2</v>
      </c>
      <c r="Y160" s="42">
        <v>5000000</v>
      </c>
      <c r="Z160" s="42"/>
      <c r="AA160" s="42"/>
      <c r="AB160" s="42"/>
      <c r="AC160" s="42"/>
      <c r="AD160" s="42">
        <f t="shared" si="235"/>
        <v>5000000</v>
      </c>
      <c r="AE160" s="42">
        <v>5000000</v>
      </c>
      <c r="AF160" s="42"/>
      <c r="AG160" s="42"/>
      <c r="AH160" s="42"/>
      <c r="AI160" s="42"/>
      <c r="AJ160" s="42"/>
      <c r="AK160" s="42"/>
      <c r="AL160" s="42"/>
      <c r="AM160" s="42">
        <f t="shared" si="236"/>
        <v>5000000</v>
      </c>
      <c r="AN160" s="42">
        <v>5000000</v>
      </c>
      <c r="AO160" s="42"/>
      <c r="AP160" s="42"/>
      <c r="AQ160" s="42"/>
      <c r="AR160" s="42"/>
      <c r="AS160" s="42"/>
      <c r="AT160" s="42"/>
      <c r="AU160" s="42"/>
      <c r="AV160" s="42">
        <f t="shared" si="237"/>
        <v>5000000</v>
      </c>
      <c r="AW160" s="42">
        <v>5000000</v>
      </c>
      <c r="AX160" s="42"/>
      <c r="AY160" s="42"/>
      <c r="AZ160" s="42"/>
      <c r="BA160" s="42"/>
      <c r="BB160" s="42"/>
      <c r="BC160" s="42"/>
      <c r="BD160" s="42"/>
      <c r="BE160" s="42">
        <f t="shared" si="238"/>
        <v>5000000</v>
      </c>
      <c r="BF160" s="42">
        <v>5000000</v>
      </c>
      <c r="BG160" s="42"/>
      <c r="BH160" s="42"/>
      <c r="BI160" s="42"/>
      <c r="BJ160" s="42"/>
      <c r="BK160" s="42"/>
      <c r="BL160" s="42"/>
      <c r="BM160" s="42"/>
      <c r="BN160" s="42">
        <f t="shared" si="239"/>
        <v>5000000</v>
      </c>
      <c r="BO160" s="42">
        <v>5000000</v>
      </c>
      <c r="BP160" s="42"/>
      <c r="BQ160" s="42"/>
      <c r="BR160" s="42"/>
      <c r="BS160" s="42"/>
      <c r="BT160" s="42"/>
      <c r="BU160" s="42"/>
      <c r="BV160" s="42"/>
      <c r="BW160" s="42">
        <f t="shared" si="240"/>
        <v>5000000</v>
      </c>
      <c r="BX160" s="42"/>
      <c r="BY160" s="42">
        <f t="shared" si="321"/>
        <v>-5000000</v>
      </c>
      <c r="BZ160" s="42"/>
    </row>
    <row r="161" spans="1:78" ht="16.5" outlineLevel="2" thickBot="1" x14ac:dyDescent="0.25">
      <c r="A161" s="25" t="s">
        <v>55</v>
      </c>
      <c r="B161" s="26">
        <f t="shared" si="0"/>
        <v>12</v>
      </c>
      <c r="C161" s="46" t="s">
        <v>56</v>
      </c>
      <c r="D161" s="28">
        <f>SUM(D162,D164,D167,D169,D171,D173,D175)</f>
        <v>193053000</v>
      </c>
      <c r="E161" s="28">
        <f>SUM(E162,E164,E167,E169,E171,E173,E175)</f>
        <v>0</v>
      </c>
      <c r="F161" s="54"/>
      <c r="G161" s="28">
        <f t="shared" si="298"/>
        <v>193053000</v>
      </c>
      <c r="H161" s="52"/>
      <c r="I161" s="52"/>
      <c r="J161" s="27">
        <f>SUM(J162,J164,J167,J169,J171,J173,J175)</f>
        <v>257650000</v>
      </c>
      <c r="K161" s="27">
        <f>SUM(K162,K164,K167,K169,K171,K173,K175)</f>
        <v>0</v>
      </c>
      <c r="L161" s="27">
        <f>SUM(L162,L164,L167,L169,L171,L173,L175)</f>
        <v>0</v>
      </c>
      <c r="M161" s="27">
        <f>SUM(M162,M164,M167,M169,M171,M173,M175)</f>
        <v>0</v>
      </c>
      <c r="N161" s="27">
        <f>SUM(N162,N164,N167,N169,N171,N173,N175)</f>
        <v>0</v>
      </c>
      <c r="O161" s="27">
        <f t="shared" si="323"/>
        <v>257650000</v>
      </c>
      <c r="P161" s="29">
        <f t="shared" si="299"/>
        <v>64597000</v>
      </c>
      <c r="Q161" s="52"/>
      <c r="R161" s="27">
        <f>SUM(R162,R164,R167,R169,R171,R173,R175)</f>
        <v>256400000</v>
      </c>
      <c r="S161" s="27">
        <f>SUM(S162,S164,S167,S169,S171,S173,S175)</f>
        <v>0</v>
      </c>
      <c r="T161" s="27">
        <f>SUM(T162,T164,T167,T169,T171,T173,T175)</f>
        <v>0</v>
      </c>
      <c r="U161" s="27">
        <f>SUM(U162,U164,U167,U169,U171,U173,U175)</f>
        <v>0</v>
      </c>
      <c r="V161" s="27">
        <f>SUM(V162,V164,V167,V169,V171,V173,V175)</f>
        <v>0</v>
      </c>
      <c r="W161" s="27">
        <f t="shared" si="305"/>
        <v>256400000</v>
      </c>
      <c r="X161" s="52"/>
      <c r="Y161" s="27">
        <f>SUM(Y162,Y164,Y167,Y169,Y171,Y173,Y175)</f>
        <v>146866000</v>
      </c>
      <c r="Z161" s="27">
        <f>SUM(Z162,Z164,Z167,Z169,Z171,Z173,Z175)</f>
        <v>0</v>
      </c>
      <c r="AA161" s="27">
        <f>SUM(AA162,AA164,AA167,AA169,AA171,AA173,AA175)</f>
        <v>0</v>
      </c>
      <c r="AB161" s="27">
        <f>SUM(AB162,AB164,AB167,AB169,AB171,AB173,AB175)</f>
        <v>0</v>
      </c>
      <c r="AC161" s="27">
        <f>SUM(AC162,AC164,AC167,AC169,AC171,AC173,AC175)</f>
        <v>0</v>
      </c>
      <c r="AD161" s="27">
        <f t="shared" si="235"/>
        <v>146866000</v>
      </c>
      <c r="AE161" s="27">
        <f t="shared" ref="AE161:AL161" si="336">SUM(AE162,AE164,AE167,AE169,AE171,AE173,AE175)</f>
        <v>146866000</v>
      </c>
      <c r="AF161" s="27">
        <f t="shared" si="336"/>
        <v>0</v>
      </c>
      <c r="AG161" s="27">
        <f t="shared" si="336"/>
        <v>0</v>
      </c>
      <c r="AH161" s="27">
        <f t="shared" si="336"/>
        <v>0</v>
      </c>
      <c r="AI161" s="27">
        <f t="shared" si="336"/>
        <v>0</v>
      </c>
      <c r="AJ161" s="27">
        <f t="shared" si="336"/>
        <v>0</v>
      </c>
      <c r="AK161" s="27">
        <f t="shared" si="336"/>
        <v>0</v>
      </c>
      <c r="AL161" s="27">
        <f t="shared" si="336"/>
        <v>0</v>
      </c>
      <c r="AM161" s="27">
        <f t="shared" si="236"/>
        <v>146866000</v>
      </c>
      <c r="AN161" s="27">
        <f t="shared" ref="AN161:AU161" si="337">SUM(AN162,AN164,AN167,AN169,AN171,AN173,AN175)</f>
        <v>146866000</v>
      </c>
      <c r="AO161" s="27">
        <f t="shared" si="337"/>
        <v>0</v>
      </c>
      <c r="AP161" s="27">
        <f t="shared" si="337"/>
        <v>0</v>
      </c>
      <c r="AQ161" s="27">
        <f t="shared" si="337"/>
        <v>0</v>
      </c>
      <c r="AR161" s="27">
        <f t="shared" si="337"/>
        <v>0</v>
      </c>
      <c r="AS161" s="27">
        <f t="shared" si="337"/>
        <v>0</v>
      </c>
      <c r="AT161" s="27">
        <f t="shared" si="337"/>
        <v>0</v>
      </c>
      <c r="AU161" s="27">
        <f t="shared" si="337"/>
        <v>0</v>
      </c>
      <c r="AV161" s="27">
        <f t="shared" si="237"/>
        <v>146866000</v>
      </c>
      <c r="AW161" s="27">
        <f t="shared" ref="AW161:BD161" si="338">SUM(AW162,AW164,AW167,AW169,AW171,AW173,AW175)</f>
        <v>146866000</v>
      </c>
      <c r="AX161" s="27">
        <f t="shared" si="338"/>
        <v>0</v>
      </c>
      <c r="AY161" s="27">
        <f t="shared" si="338"/>
        <v>0</v>
      </c>
      <c r="AZ161" s="27">
        <f t="shared" si="338"/>
        <v>0</v>
      </c>
      <c r="BA161" s="27">
        <f t="shared" si="338"/>
        <v>0</v>
      </c>
      <c r="BB161" s="27">
        <f t="shared" si="338"/>
        <v>0</v>
      </c>
      <c r="BC161" s="27">
        <f t="shared" si="338"/>
        <v>0</v>
      </c>
      <c r="BD161" s="27">
        <f t="shared" si="338"/>
        <v>0</v>
      </c>
      <c r="BE161" s="27">
        <f t="shared" si="238"/>
        <v>146866000</v>
      </c>
      <c r="BF161" s="27">
        <f t="shared" ref="BF161:BM161" si="339">SUM(BF162,BF164,BF167,BF169,BF171,BF173,BF175)</f>
        <v>146866000</v>
      </c>
      <c r="BG161" s="27">
        <f t="shared" si="339"/>
        <v>0</v>
      </c>
      <c r="BH161" s="27">
        <f t="shared" si="339"/>
        <v>0</v>
      </c>
      <c r="BI161" s="27">
        <f t="shared" si="339"/>
        <v>0</v>
      </c>
      <c r="BJ161" s="27">
        <f t="shared" si="339"/>
        <v>0</v>
      </c>
      <c r="BK161" s="27">
        <f t="shared" si="339"/>
        <v>0</v>
      </c>
      <c r="BL161" s="27">
        <f t="shared" si="339"/>
        <v>0</v>
      </c>
      <c r="BM161" s="27">
        <f t="shared" si="339"/>
        <v>0</v>
      </c>
      <c r="BN161" s="27">
        <f t="shared" si="239"/>
        <v>146866000</v>
      </c>
      <c r="BO161" s="27">
        <f t="shared" ref="BO161:BV161" si="340">SUM(BO162,BO164,BO167,BO169,BO171,BO173,BO175)</f>
        <v>149836000</v>
      </c>
      <c r="BP161" s="27">
        <f t="shared" si="340"/>
        <v>0</v>
      </c>
      <c r="BQ161" s="27">
        <f t="shared" si="340"/>
        <v>0</v>
      </c>
      <c r="BR161" s="27">
        <f t="shared" si="340"/>
        <v>0</v>
      </c>
      <c r="BS161" s="27">
        <f t="shared" si="340"/>
        <v>0</v>
      </c>
      <c r="BT161" s="27">
        <f t="shared" si="340"/>
        <v>0</v>
      </c>
      <c r="BU161" s="27">
        <f t="shared" si="340"/>
        <v>0</v>
      </c>
      <c r="BV161" s="27">
        <f t="shared" si="340"/>
        <v>0</v>
      </c>
      <c r="BW161" s="27">
        <f t="shared" si="240"/>
        <v>149836000</v>
      </c>
      <c r="BX161" s="27">
        <f t="shared" ref="BX161" si="341">SUM(BX162,BX164,BX167,BX169,BX171,BX173,BX175)</f>
        <v>149836000</v>
      </c>
      <c r="BY161" s="27">
        <f t="shared" si="321"/>
        <v>0</v>
      </c>
      <c r="BZ161" s="27"/>
    </row>
    <row r="162" spans="1:78" ht="32.25" outlineLevel="3" collapsed="1" thickBot="1" x14ac:dyDescent="0.25">
      <c r="A162" s="30" t="s">
        <v>57</v>
      </c>
      <c r="B162" s="31">
        <f t="shared" si="0"/>
        <v>15</v>
      </c>
      <c r="C162" s="32" t="s">
        <v>58</v>
      </c>
      <c r="D162" s="34">
        <v>3750000</v>
      </c>
      <c r="E162" s="34"/>
      <c r="F162" s="55"/>
      <c r="G162" s="34">
        <f t="shared" si="298"/>
        <v>3750000</v>
      </c>
      <c r="H162" s="33"/>
      <c r="I162" s="33"/>
      <c r="J162" s="35">
        <f>SUM(J163)</f>
        <v>3750000</v>
      </c>
      <c r="K162" s="35">
        <f>SUM(K163)</f>
        <v>0</v>
      </c>
      <c r="L162" s="35">
        <f>SUM(L163)</f>
        <v>0</v>
      </c>
      <c r="M162" s="35">
        <f>SUM(M163)</f>
        <v>0</v>
      </c>
      <c r="N162" s="35">
        <f>SUM(N163)</f>
        <v>0</v>
      </c>
      <c r="O162" s="35">
        <f t="shared" si="323"/>
        <v>3750000</v>
      </c>
      <c r="P162" s="36">
        <f t="shared" si="299"/>
        <v>0</v>
      </c>
      <c r="Q162" s="33"/>
      <c r="R162" s="35">
        <f>SUM(R163)</f>
        <v>3750000</v>
      </c>
      <c r="S162" s="35">
        <f>SUM(S163)</f>
        <v>0</v>
      </c>
      <c r="T162" s="35">
        <f>SUM(T163)</f>
        <v>0</v>
      </c>
      <c r="U162" s="35">
        <f>SUM(U163)</f>
        <v>0</v>
      </c>
      <c r="V162" s="35">
        <f>SUM(V163)</f>
        <v>0</v>
      </c>
      <c r="W162" s="35">
        <f t="shared" si="305"/>
        <v>3750000</v>
      </c>
      <c r="X162" s="33"/>
      <c r="Y162" s="35">
        <f t="shared" ref="Y162:BV162" si="342">SUM(Y163)</f>
        <v>3750000</v>
      </c>
      <c r="Z162" s="35">
        <f t="shared" si="342"/>
        <v>0</v>
      </c>
      <c r="AA162" s="35">
        <f t="shared" si="342"/>
        <v>0</v>
      </c>
      <c r="AB162" s="35">
        <f t="shared" si="342"/>
        <v>0</v>
      </c>
      <c r="AC162" s="35">
        <f t="shared" si="342"/>
        <v>0</v>
      </c>
      <c r="AD162" s="35">
        <f t="shared" si="235"/>
        <v>3750000</v>
      </c>
      <c r="AE162" s="35">
        <f t="shared" si="342"/>
        <v>3750000</v>
      </c>
      <c r="AF162" s="35">
        <f t="shared" si="342"/>
        <v>0</v>
      </c>
      <c r="AG162" s="35">
        <f t="shared" si="342"/>
        <v>0</v>
      </c>
      <c r="AH162" s="35">
        <f t="shared" si="342"/>
        <v>0</v>
      </c>
      <c r="AI162" s="35">
        <f t="shared" si="342"/>
        <v>0</v>
      </c>
      <c r="AJ162" s="35">
        <f t="shared" si="342"/>
        <v>0</v>
      </c>
      <c r="AK162" s="35">
        <f t="shared" si="342"/>
        <v>0</v>
      </c>
      <c r="AL162" s="35">
        <f t="shared" si="342"/>
        <v>0</v>
      </c>
      <c r="AM162" s="35">
        <f t="shared" si="236"/>
        <v>3750000</v>
      </c>
      <c r="AN162" s="35">
        <f t="shared" si="342"/>
        <v>3750000</v>
      </c>
      <c r="AO162" s="35">
        <f t="shared" si="342"/>
        <v>0</v>
      </c>
      <c r="AP162" s="35">
        <f t="shared" si="342"/>
        <v>0</v>
      </c>
      <c r="AQ162" s="35">
        <f t="shared" si="342"/>
        <v>0</v>
      </c>
      <c r="AR162" s="35">
        <f t="shared" si="342"/>
        <v>0</v>
      </c>
      <c r="AS162" s="35">
        <f t="shared" si="342"/>
        <v>0</v>
      </c>
      <c r="AT162" s="35">
        <f t="shared" si="342"/>
        <v>0</v>
      </c>
      <c r="AU162" s="35">
        <f t="shared" si="342"/>
        <v>0</v>
      </c>
      <c r="AV162" s="35">
        <f t="shared" si="237"/>
        <v>3750000</v>
      </c>
      <c r="AW162" s="35">
        <f t="shared" si="342"/>
        <v>3750000</v>
      </c>
      <c r="AX162" s="35">
        <f t="shared" si="342"/>
        <v>0</v>
      </c>
      <c r="AY162" s="35">
        <f t="shared" si="342"/>
        <v>0</v>
      </c>
      <c r="AZ162" s="35">
        <f t="shared" si="342"/>
        <v>0</v>
      </c>
      <c r="BA162" s="35">
        <f t="shared" si="342"/>
        <v>0</v>
      </c>
      <c r="BB162" s="35">
        <f t="shared" si="342"/>
        <v>0</v>
      </c>
      <c r="BC162" s="35">
        <f t="shared" si="342"/>
        <v>0</v>
      </c>
      <c r="BD162" s="35">
        <f t="shared" si="342"/>
        <v>0</v>
      </c>
      <c r="BE162" s="35">
        <f t="shared" si="238"/>
        <v>3750000</v>
      </c>
      <c r="BF162" s="35">
        <f t="shared" si="342"/>
        <v>3750000</v>
      </c>
      <c r="BG162" s="35">
        <f t="shared" si="342"/>
        <v>0</v>
      </c>
      <c r="BH162" s="35">
        <f t="shared" si="342"/>
        <v>0</v>
      </c>
      <c r="BI162" s="35">
        <f t="shared" si="342"/>
        <v>0</v>
      </c>
      <c r="BJ162" s="35">
        <f t="shared" si="342"/>
        <v>0</v>
      </c>
      <c r="BK162" s="35">
        <f t="shared" si="342"/>
        <v>0</v>
      </c>
      <c r="BL162" s="35">
        <f t="shared" si="342"/>
        <v>0</v>
      </c>
      <c r="BM162" s="35">
        <f t="shared" si="342"/>
        <v>0</v>
      </c>
      <c r="BN162" s="35">
        <f t="shared" si="239"/>
        <v>3750000</v>
      </c>
      <c r="BO162" s="35">
        <f t="shared" si="342"/>
        <v>3750000</v>
      </c>
      <c r="BP162" s="35">
        <f t="shared" si="342"/>
        <v>0</v>
      </c>
      <c r="BQ162" s="35">
        <f t="shared" si="342"/>
        <v>0</v>
      </c>
      <c r="BR162" s="35">
        <f t="shared" si="342"/>
        <v>0</v>
      </c>
      <c r="BS162" s="35">
        <f t="shared" si="342"/>
        <v>0</v>
      </c>
      <c r="BT162" s="35">
        <f t="shared" si="342"/>
        <v>0</v>
      </c>
      <c r="BU162" s="35">
        <f t="shared" si="342"/>
        <v>0</v>
      </c>
      <c r="BV162" s="35">
        <f t="shared" si="342"/>
        <v>0</v>
      </c>
      <c r="BW162" s="35">
        <f t="shared" si="240"/>
        <v>3750000</v>
      </c>
      <c r="BX162" s="35">
        <f>BW162</f>
        <v>3750000</v>
      </c>
      <c r="BY162" s="35">
        <f t="shared" si="321"/>
        <v>0</v>
      </c>
      <c r="BZ162" s="35"/>
    </row>
    <row r="163" spans="1:78" ht="15.75" hidden="1" outlineLevel="4" thickBot="1" x14ac:dyDescent="0.25">
      <c r="A163" s="37"/>
      <c r="B163" s="38">
        <f t="shared" si="0"/>
        <v>0</v>
      </c>
      <c r="C163" s="39"/>
      <c r="D163" s="41"/>
      <c r="E163" s="41"/>
      <c r="F163" s="41"/>
      <c r="G163" s="41">
        <f t="shared" si="298"/>
        <v>0</v>
      </c>
      <c r="H163" s="40" t="s">
        <v>41</v>
      </c>
      <c r="I163" s="40">
        <v>12</v>
      </c>
      <c r="J163" s="42">
        <v>3750000</v>
      </c>
      <c r="K163" s="42"/>
      <c r="L163" s="42"/>
      <c r="M163" s="42"/>
      <c r="N163" s="42"/>
      <c r="O163" s="42">
        <f t="shared" si="323"/>
        <v>3750000</v>
      </c>
      <c r="P163" s="43">
        <f t="shared" si="299"/>
        <v>3750000</v>
      </c>
      <c r="Q163" s="40">
        <v>12</v>
      </c>
      <c r="R163" s="42">
        <v>3750000</v>
      </c>
      <c r="S163" s="42"/>
      <c r="T163" s="42"/>
      <c r="U163" s="42"/>
      <c r="V163" s="42"/>
      <c r="W163" s="42">
        <f t="shared" si="305"/>
        <v>3750000</v>
      </c>
      <c r="X163" s="40">
        <v>12</v>
      </c>
      <c r="Y163" s="42">
        <v>3750000</v>
      </c>
      <c r="Z163" s="42"/>
      <c r="AA163" s="42"/>
      <c r="AB163" s="42"/>
      <c r="AC163" s="42"/>
      <c r="AD163" s="42">
        <f t="shared" si="235"/>
        <v>3750000</v>
      </c>
      <c r="AE163" s="42">
        <v>3750000</v>
      </c>
      <c r="AF163" s="42"/>
      <c r="AG163" s="42"/>
      <c r="AH163" s="42"/>
      <c r="AI163" s="42"/>
      <c r="AJ163" s="42"/>
      <c r="AK163" s="42"/>
      <c r="AL163" s="42"/>
      <c r="AM163" s="42">
        <f t="shared" si="236"/>
        <v>3750000</v>
      </c>
      <c r="AN163" s="42">
        <v>3750000</v>
      </c>
      <c r="AO163" s="42"/>
      <c r="AP163" s="42"/>
      <c r="AQ163" s="42"/>
      <c r="AR163" s="42"/>
      <c r="AS163" s="42"/>
      <c r="AT163" s="42"/>
      <c r="AU163" s="42"/>
      <c r="AV163" s="42">
        <f t="shared" si="237"/>
        <v>3750000</v>
      </c>
      <c r="AW163" s="42">
        <v>3750000</v>
      </c>
      <c r="AX163" s="42"/>
      <c r="AY163" s="42"/>
      <c r="AZ163" s="42"/>
      <c r="BA163" s="42"/>
      <c r="BB163" s="42"/>
      <c r="BC163" s="42"/>
      <c r="BD163" s="42"/>
      <c r="BE163" s="42">
        <f t="shared" si="238"/>
        <v>3750000</v>
      </c>
      <c r="BF163" s="42">
        <v>3750000</v>
      </c>
      <c r="BG163" s="42"/>
      <c r="BH163" s="42"/>
      <c r="BI163" s="42"/>
      <c r="BJ163" s="42"/>
      <c r="BK163" s="42"/>
      <c r="BL163" s="42"/>
      <c r="BM163" s="42"/>
      <c r="BN163" s="42">
        <f t="shared" si="239"/>
        <v>3750000</v>
      </c>
      <c r="BO163" s="42">
        <v>3750000</v>
      </c>
      <c r="BP163" s="42"/>
      <c r="BQ163" s="42"/>
      <c r="BR163" s="42"/>
      <c r="BS163" s="42"/>
      <c r="BT163" s="42"/>
      <c r="BU163" s="42"/>
      <c r="BV163" s="42"/>
      <c r="BW163" s="42">
        <f t="shared" si="240"/>
        <v>3750000</v>
      </c>
      <c r="BX163" s="42"/>
      <c r="BY163" s="42">
        <f t="shared" si="321"/>
        <v>-3750000</v>
      </c>
      <c r="BZ163" s="42"/>
    </row>
    <row r="164" spans="1:78" ht="32.25" outlineLevel="3" collapsed="1" thickBot="1" x14ac:dyDescent="0.25">
      <c r="A164" s="30" t="s">
        <v>59</v>
      </c>
      <c r="B164" s="31">
        <f t="shared" si="0"/>
        <v>15</v>
      </c>
      <c r="C164" s="32" t="s">
        <v>60</v>
      </c>
      <c r="D164" s="34">
        <v>59580000</v>
      </c>
      <c r="E164" s="34"/>
      <c r="F164" s="55"/>
      <c r="G164" s="34">
        <f t="shared" si="298"/>
        <v>59580000</v>
      </c>
      <c r="H164" s="33"/>
      <c r="I164" s="33"/>
      <c r="J164" s="35">
        <f>SUM(J165:J166)</f>
        <v>66200000</v>
      </c>
      <c r="K164" s="35">
        <f>SUM(K165:K166)</f>
        <v>0</v>
      </c>
      <c r="L164" s="35">
        <f>SUM(L165:L166)</f>
        <v>0</v>
      </c>
      <c r="M164" s="35">
        <f>SUM(M165:M166)</f>
        <v>0</v>
      </c>
      <c r="N164" s="35">
        <f>SUM(N165:N166)</f>
        <v>0</v>
      </c>
      <c r="O164" s="35">
        <f t="shared" si="323"/>
        <v>66200000</v>
      </c>
      <c r="P164" s="36">
        <f t="shared" si="299"/>
        <v>6620000</v>
      </c>
      <c r="Q164" s="33"/>
      <c r="R164" s="35">
        <f>SUM(R165:R166)</f>
        <v>66200000</v>
      </c>
      <c r="S164" s="35">
        <f>SUM(S165:S166)</f>
        <v>0</v>
      </c>
      <c r="T164" s="35">
        <f>SUM(T165:T166)</f>
        <v>0</v>
      </c>
      <c r="U164" s="35">
        <f>SUM(U165:U166)</f>
        <v>0</v>
      </c>
      <c r="V164" s="35">
        <f>SUM(V165:V166)</f>
        <v>0</v>
      </c>
      <c r="W164" s="35">
        <f t="shared" si="305"/>
        <v>66200000</v>
      </c>
      <c r="X164" s="33"/>
      <c r="Y164" s="35">
        <v>39666000</v>
      </c>
      <c r="Z164" s="35">
        <f>SUM(Z165:Z166)</f>
        <v>0</v>
      </c>
      <c r="AA164" s="35">
        <f>SUM(AA165:AA166)</f>
        <v>0</v>
      </c>
      <c r="AB164" s="35">
        <f>SUM(AB165:AB166)</f>
        <v>0</v>
      </c>
      <c r="AC164" s="35">
        <f>SUM(AC165:AC166)</f>
        <v>0</v>
      </c>
      <c r="AD164" s="35">
        <f t="shared" si="235"/>
        <v>39666000</v>
      </c>
      <c r="AE164" s="35">
        <v>39666000</v>
      </c>
      <c r="AF164" s="35">
        <f t="shared" ref="AF164:AL164" si="343">SUM(AF165:AF166)</f>
        <v>0</v>
      </c>
      <c r="AG164" s="35">
        <f t="shared" si="343"/>
        <v>0</v>
      </c>
      <c r="AH164" s="35">
        <f t="shared" si="343"/>
        <v>0</v>
      </c>
      <c r="AI164" s="35">
        <f t="shared" si="343"/>
        <v>0</v>
      </c>
      <c r="AJ164" s="35">
        <f t="shared" si="343"/>
        <v>0</v>
      </c>
      <c r="AK164" s="35">
        <f t="shared" si="343"/>
        <v>0</v>
      </c>
      <c r="AL164" s="35">
        <f t="shared" si="343"/>
        <v>0</v>
      </c>
      <c r="AM164" s="35">
        <f t="shared" si="236"/>
        <v>39666000</v>
      </c>
      <c r="AN164" s="35">
        <v>39666000</v>
      </c>
      <c r="AO164" s="35">
        <f t="shared" ref="AO164:AU164" si="344">SUM(AO165:AO166)</f>
        <v>0</v>
      </c>
      <c r="AP164" s="35">
        <f t="shared" si="344"/>
        <v>0</v>
      </c>
      <c r="AQ164" s="35">
        <f t="shared" si="344"/>
        <v>0</v>
      </c>
      <c r="AR164" s="35">
        <f t="shared" si="344"/>
        <v>0</v>
      </c>
      <c r="AS164" s="35">
        <f t="shared" si="344"/>
        <v>0</v>
      </c>
      <c r="AT164" s="35">
        <f t="shared" si="344"/>
        <v>0</v>
      </c>
      <c r="AU164" s="35">
        <f t="shared" si="344"/>
        <v>0</v>
      </c>
      <c r="AV164" s="35">
        <f t="shared" si="237"/>
        <v>39666000</v>
      </c>
      <c r="AW164" s="35">
        <v>39666000</v>
      </c>
      <c r="AX164" s="35">
        <f t="shared" ref="AX164:BD164" si="345">SUM(AX165:AX166)</f>
        <v>0</v>
      </c>
      <c r="AY164" s="35">
        <f t="shared" si="345"/>
        <v>0</v>
      </c>
      <c r="AZ164" s="35">
        <f t="shared" si="345"/>
        <v>0</v>
      </c>
      <c r="BA164" s="35">
        <f t="shared" si="345"/>
        <v>0</v>
      </c>
      <c r="BB164" s="35">
        <f t="shared" si="345"/>
        <v>0</v>
      </c>
      <c r="BC164" s="35">
        <f t="shared" si="345"/>
        <v>0</v>
      </c>
      <c r="BD164" s="35">
        <f t="shared" si="345"/>
        <v>0</v>
      </c>
      <c r="BE164" s="35">
        <f t="shared" si="238"/>
        <v>39666000</v>
      </c>
      <c r="BF164" s="35">
        <v>39666000</v>
      </c>
      <c r="BG164" s="35">
        <f t="shared" ref="BG164:BM164" si="346">SUM(BG165:BG166)</f>
        <v>0</v>
      </c>
      <c r="BH164" s="35">
        <f t="shared" si="346"/>
        <v>0</v>
      </c>
      <c r="BI164" s="35">
        <f t="shared" si="346"/>
        <v>0</v>
      </c>
      <c r="BJ164" s="35">
        <f t="shared" si="346"/>
        <v>0</v>
      </c>
      <c r="BK164" s="35">
        <f t="shared" si="346"/>
        <v>0</v>
      </c>
      <c r="BL164" s="35">
        <f t="shared" si="346"/>
        <v>0</v>
      </c>
      <c r="BM164" s="35">
        <f t="shared" si="346"/>
        <v>0</v>
      </c>
      <c r="BN164" s="35">
        <f t="shared" si="239"/>
        <v>39666000</v>
      </c>
      <c r="BO164" s="35">
        <v>39666000</v>
      </c>
      <c r="BP164" s="35">
        <f t="shared" ref="BP164:BV164" si="347">SUM(BP165:BP166)</f>
        <v>0</v>
      </c>
      <c r="BQ164" s="35">
        <f t="shared" si="347"/>
        <v>0</v>
      </c>
      <c r="BR164" s="35">
        <f t="shared" si="347"/>
        <v>0</v>
      </c>
      <c r="BS164" s="35">
        <f t="shared" si="347"/>
        <v>0</v>
      </c>
      <c r="BT164" s="35">
        <f t="shared" si="347"/>
        <v>0</v>
      </c>
      <c r="BU164" s="35">
        <f t="shared" si="347"/>
        <v>0</v>
      </c>
      <c r="BV164" s="35">
        <f t="shared" si="347"/>
        <v>0</v>
      </c>
      <c r="BW164" s="35">
        <f t="shared" si="240"/>
        <v>39666000</v>
      </c>
      <c r="BX164" s="35">
        <f>BW164</f>
        <v>39666000</v>
      </c>
      <c r="BY164" s="35">
        <f t="shared" si="321"/>
        <v>0</v>
      </c>
      <c r="BZ164" s="35"/>
    </row>
    <row r="165" spans="1:78" ht="15.75" hidden="1" outlineLevel="4" thickBot="1" x14ac:dyDescent="0.25">
      <c r="A165" s="37"/>
      <c r="B165" s="38">
        <f t="shared" si="0"/>
        <v>0</v>
      </c>
      <c r="C165" s="39"/>
      <c r="D165" s="41"/>
      <c r="E165" s="41"/>
      <c r="F165" s="41"/>
      <c r="G165" s="41">
        <f t="shared" si="298"/>
        <v>0</v>
      </c>
      <c r="H165" s="40" t="s">
        <v>41</v>
      </c>
      <c r="I165" s="40">
        <v>12</v>
      </c>
      <c r="J165" s="42">
        <v>21832000</v>
      </c>
      <c r="K165" s="42"/>
      <c r="L165" s="42"/>
      <c r="M165" s="42"/>
      <c r="N165" s="42"/>
      <c r="O165" s="42">
        <f t="shared" si="323"/>
        <v>21832000</v>
      </c>
      <c r="P165" s="43">
        <f t="shared" si="299"/>
        <v>21832000</v>
      </c>
      <c r="Q165" s="40">
        <v>12</v>
      </c>
      <c r="R165" s="42">
        <v>21832000</v>
      </c>
      <c r="S165" s="42"/>
      <c r="T165" s="42"/>
      <c r="U165" s="42"/>
      <c r="V165" s="42"/>
      <c r="W165" s="42">
        <f t="shared" si="305"/>
        <v>21832000</v>
      </c>
      <c r="X165" s="40">
        <v>12</v>
      </c>
      <c r="Y165" s="42">
        <v>0</v>
      </c>
      <c r="Z165" s="42"/>
      <c r="AA165" s="42"/>
      <c r="AB165" s="42"/>
      <c r="AC165" s="42"/>
      <c r="AD165" s="42">
        <f t="shared" si="235"/>
        <v>0</v>
      </c>
      <c r="AE165" s="42">
        <v>0</v>
      </c>
      <c r="AF165" s="42"/>
      <c r="AG165" s="42"/>
      <c r="AH165" s="42"/>
      <c r="AI165" s="42"/>
      <c r="AJ165" s="42"/>
      <c r="AK165" s="42"/>
      <c r="AL165" s="42"/>
      <c r="AM165" s="42">
        <f t="shared" si="236"/>
        <v>0</v>
      </c>
      <c r="AN165" s="42">
        <v>0</v>
      </c>
      <c r="AO165" s="42"/>
      <c r="AP165" s="42"/>
      <c r="AQ165" s="42"/>
      <c r="AR165" s="42"/>
      <c r="AS165" s="42"/>
      <c r="AT165" s="42"/>
      <c r="AU165" s="42"/>
      <c r="AV165" s="42">
        <f t="shared" si="237"/>
        <v>0</v>
      </c>
      <c r="AW165" s="42">
        <v>0</v>
      </c>
      <c r="AX165" s="42"/>
      <c r="AY165" s="42"/>
      <c r="AZ165" s="42"/>
      <c r="BA165" s="42"/>
      <c r="BB165" s="42"/>
      <c r="BC165" s="42"/>
      <c r="BD165" s="42"/>
      <c r="BE165" s="42">
        <f t="shared" si="238"/>
        <v>0</v>
      </c>
      <c r="BF165" s="42">
        <v>0</v>
      </c>
      <c r="BG165" s="42"/>
      <c r="BH165" s="42"/>
      <c r="BI165" s="42"/>
      <c r="BJ165" s="42"/>
      <c r="BK165" s="42"/>
      <c r="BL165" s="42"/>
      <c r="BM165" s="42"/>
      <c r="BN165" s="42">
        <f t="shared" si="239"/>
        <v>0</v>
      </c>
      <c r="BO165" s="42">
        <v>0</v>
      </c>
      <c r="BP165" s="42"/>
      <c r="BQ165" s="42"/>
      <c r="BR165" s="42"/>
      <c r="BS165" s="42"/>
      <c r="BT165" s="42"/>
      <c r="BU165" s="42"/>
      <c r="BV165" s="42"/>
      <c r="BW165" s="42">
        <f t="shared" si="240"/>
        <v>0</v>
      </c>
      <c r="BX165" s="42"/>
      <c r="BY165" s="42">
        <f t="shared" si="321"/>
        <v>0</v>
      </c>
      <c r="BZ165" s="42"/>
    </row>
    <row r="166" spans="1:78" ht="15.75" hidden="1" outlineLevel="4" thickBot="1" x14ac:dyDescent="0.25">
      <c r="A166" s="37"/>
      <c r="B166" s="38">
        <f t="shared" si="0"/>
        <v>0</v>
      </c>
      <c r="C166" s="39"/>
      <c r="D166" s="41"/>
      <c r="E166" s="41"/>
      <c r="F166" s="41"/>
      <c r="G166" s="41">
        <f t="shared" si="298"/>
        <v>0</v>
      </c>
      <c r="H166" s="40" t="s">
        <v>27</v>
      </c>
      <c r="I166" s="40">
        <v>24</v>
      </c>
      <c r="J166" s="42">
        <v>44368000</v>
      </c>
      <c r="K166" s="42"/>
      <c r="L166" s="42"/>
      <c r="M166" s="42"/>
      <c r="N166" s="42"/>
      <c r="O166" s="42">
        <f t="shared" si="323"/>
        <v>44368000</v>
      </c>
      <c r="P166" s="43">
        <f t="shared" si="299"/>
        <v>44368000</v>
      </c>
      <c r="Q166" s="40">
        <v>24</v>
      </c>
      <c r="R166" s="42">
        <v>44368000</v>
      </c>
      <c r="S166" s="42"/>
      <c r="T166" s="42"/>
      <c r="U166" s="42"/>
      <c r="V166" s="42"/>
      <c r="W166" s="42">
        <f t="shared" si="305"/>
        <v>44368000</v>
      </c>
      <c r="X166" s="40">
        <v>24</v>
      </c>
      <c r="Y166" s="42">
        <v>0</v>
      </c>
      <c r="Z166" s="42"/>
      <c r="AA166" s="42"/>
      <c r="AB166" s="42"/>
      <c r="AC166" s="42"/>
      <c r="AD166" s="42">
        <f t="shared" si="235"/>
        <v>0</v>
      </c>
      <c r="AE166" s="42">
        <v>0</v>
      </c>
      <c r="AF166" s="42"/>
      <c r="AG166" s="42"/>
      <c r="AH166" s="42"/>
      <c r="AI166" s="42"/>
      <c r="AJ166" s="42"/>
      <c r="AK166" s="42"/>
      <c r="AL166" s="42"/>
      <c r="AM166" s="42">
        <f t="shared" si="236"/>
        <v>0</v>
      </c>
      <c r="AN166" s="42">
        <v>0</v>
      </c>
      <c r="AO166" s="42"/>
      <c r="AP166" s="42"/>
      <c r="AQ166" s="42"/>
      <c r="AR166" s="42"/>
      <c r="AS166" s="42"/>
      <c r="AT166" s="42"/>
      <c r="AU166" s="42"/>
      <c r="AV166" s="42">
        <f t="shared" si="237"/>
        <v>0</v>
      </c>
      <c r="AW166" s="42">
        <v>0</v>
      </c>
      <c r="AX166" s="42"/>
      <c r="AY166" s="42"/>
      <c r="AZ166" s="42"/>
      <c r="BA166" s="42"/>
      <c r="BB166" s="42"/>
      <c r="BC166" s="42"/>
      <c r="BD166" s="42"/>
      <c r="BE166" s="42">
        <f t="shared" si="238"/>
        <v>0</v>
      </c>
      <c r="BF166" s="42">
        <v>0</v>
      </c>
      <c r="BG166" s="42"/>
      <c r="BH166" s="42"/>
      <c r="BI166" s="42"/>
      <c r="BJ166" s="42"/>
      <c r="BK166" s="42"/>
      <c r="BL166" s="42"/>
      <c r="BM166" s="42"/>
      <c r="BN166" s="42">
        <f t="shared" si="239"/>
        <v>0</v>
      </c>
      <c r="BO166" s="42">
        <v>0</v>
      </c>
      <c r="BP166" s="42"/>
      <c r="BQ166" s="42"/>
      <c r="BR166" s="42"/>
      <c r="BS166" s="42"/>
      <c r="BT166" s="42"/>
      <c r="BU166" s="42"/>
      <c r="BV166" s="42"/>
      <c r="BW166" s="42">
        <f t="shared" si="240"/>
        <v>0</v>
      </c>
      <c r="BX166" s="42"/>
      <c r="BY166" s="42">
        <f t="shared" si="321"/>
        <v>0</v>
      </c>
      <c r="BZ166" s="42"/>
    </row>
    <row r="167" spans="1:78" ht="16.5" outlineLevel="3" collapsed="1" thickBot="1" x14ac:dyDescent="0.25">
      <c r="A167" s="30" t="s">
        <v>61</v>
      </c>
      <c r="B167" s="31">
        <f t="shared" si="0"/>
        <v>15</v>
      </c>
      <c r="C167" s="32" t="s">
        <v>62</v>
      </c>
      <c r="D167" s="34">
        <v>3750000</v>
      </c>
      <c r="E167" s="34"/>
      <c r="F167" s="55"/>
      <c r="G167" s="34">
        <f t="shared" si="298"/>
        <v>3750000</v>
      </c>
      <c r="H167" s="33"/>
      <c r="I167" s="33"/>
      <c r="J167" s="35">
        <f>SUM(J168)</f>
        <v>5000000</v>
      </c>
      <c r="K167" s="35">
        <f>SUM(K168)</f>
        <v>0</v>
      </c>
      <c r="L167" s="35">
        <f>SUM(L168)</f>
        <v>0</v>
      </c>
      <c r="M167" s="35">
        <f>SUM(M168)</f>
        <v>0</v>
      </c>
      <c r="N167" s="35">
        <f>SUM(N168)</f>
        <v>0</v>
      </c>
      <c r="O167" s="35">
        <f t="shared" si="323"/>
        <v>5000000</v>
      </c>
      <c r="P167" s="36">
        <f t="shared" si="299"/>
        <v>1250000</v>
      </c>
      <c r="Q167" s="33"/>
      <c r="R167" s="35">
        <f>SUM(R168)</f>
        <v>3750000</v>
      </c>
      <c r="S167" s="35">
        <f>SUM(S168)</f>
        <v>0</v>
      </c>
      <c r="T167" s="35">
        <f>SUM(T168)</f>
        <v>0</v>
      </c>
      <c r="U167" s="35">
        <f>SUM(U168)</f>
        <v>0</v>
      </c>
      <c r="V167" s="35">
        <f>SUM(V168)</f>
        <v>0</v>
      </c>
      <c r="W167" s="35">
        <f t="shared" si="305"/>
        <v>3750000</v>
      </c>
      <c r="X167" s="33"/>
      <c r="Y167" s="35">
        <v>7784000</v>
      </c>
      <c r="Z167" s="35">
        <f>SUM(Z168)</f>
        <v>0</v>
      </c>
      <c r="AA167" s="35">
        <f>SUM(AA168)</f>
        <v>0</v>
      </c>
      <c r="AB167" s="35">
        <f>SUM(AB168)</f>
        <v>0</v>
      </c>
      <c r="AC167" s="35">
        <f>SUM(AC168)</f>
        <v>0</v>
      </c>
      <c r="AD167" s="35">
        <f t="shared" si="235"/>
        <v>7784000</v>
      </c>
      <c r="AE167" s="35">
        <v>7784000</v>
      </c>
      <c r="AF167" s="35">
        <f t="shared" ref="AF167:AL167" si="348">SUM(AF168)</f>
        <v>0</v>
      </c>
      <c r="AG167" s="35">
        <f t="shared" si="348"/>
        <v>0</v>
      </c>
      <c r="AH167" s="35">
        <f t="shared" si="348"/>
        <v>0</v>
      </c>
      <c r="AI167" s="35">
        <f t="shared" si="348"/>
        <v>0</v>
      </c>
      <c r="AJ167" s="35">
        <f t="shared" si="348"/>
        <v>0</v>
      </c>
      <c r="AK167" s="35">
        <f t="shared" si="348"/>
        <v>0</v>
      </c>
      <c r="AL167" s="35">
        <f t="shared" si="348"/>
        <v>0</v>
      </c>
      <c r="AM167" s="35">
        <f t="shared" si="236"/>
        <v>7784000</v>
      </c>
      <c r="AN167" s="35">
        <v>7784000</v>
      </c>
      <c r="AO167" s="35">
        <f t="shared" ref="AO167:AU167" si="349">SUM(AO168)</f>
        <v>0</v>
      </c>
      <c r="AP167" s="35">
        <f t="shared" si="349"/>
        <v>0</v>
      </c>
      <c r="AQ167" s="35">
        <f t="shared" si="349"/>
        <v>0</v>
      </c>
      <c r="AR167" s="35">
        <f t="shared" si="349"/>
        <v>0</v>
      </c>
      <c r="AS167" s="35">
        <f t="shared" si="349"/>
        <v>0</v>
      </c>
      <c r="AT167" s="35">
        <f t="shared" si="349"/>
        <v>0</v>
      </c>
      <c r="AU167" s="35">
        <f t="shared" si="349"/>
        <v>0</v>
      </c>
      <c r="AV167" s="35">
        <f t="shared" si="237"/>
        <v>7784000</v>
      </c>
      <c r="AW167" s="35">
        <v>7784000</v>
      </c>
      <c r="AX167" s="35">
        <f t="shared" ref="AX167:BD167" si="350">SUM(AX168)</f>
        <v>0</v>
      </c>
      <c r="AY167" s="35">
        <f t="shared" si="350"/>
        <v>0</v>
      </c>
      <c r="AZ167" s="35">
        <f t="shared" si="350"/>
        <v>0</v>
      </c>
      <c r="BA167" s="35">
        <f t="shared" si="350"/>
        <v>0</v>
      </c>
      <c r="BB167" s="35">
        <f t="shared" si="350"/>
        <v>0</v>
      </c>
      <c r="BC167" s="35">
        <f t="shared" si="350"/>
        <v>0</v>
      </c>
      <c r="BD167" s="35">
        <f t="shared" si="350"/>
        <v>0</v>
      </c>
      <c r="BE167" s="35">
        <f t="shared" si="238"/>
        <v>7784000</v>
      </c>
      <c r="BF167" s="35">
        <v>7784000</v>
      </c>
      <c r="BG167" s="35">
        <f t="shared" ref="BG167:BM167" si="351">SUM(BG168)</f>
        <v>0</v>
      </c>
      <c r="BH167" s="35">
        <f t="shared" si="351"/>
        <v>0</v>
      </c>
      <c r="BI167" s="35">
        <f t="shared" si="351"/>
        <v>0</v>
      </c>
      <c r="BJ167" s="35">
        <f t="shared" si="351"/>
        <v>0</v>
      </c>
      <c r="BK167" s="35">
        <f t="shared" si="351"/>
        <v>0</v>
      </c>
      <c r="BL167" s="35">
        <f t="shared" si="351"/>
        <v>0</v>
      </c>
      <c r="BM167" s="35">
        <f t="shared" si="351"/>
        <v>0</v>
      </c>
      <c r="BN167" s="35">
        <f t="shared" si="239"/>
        <v>7784000</v>
      </c>
      <c r="BO167" s="35">
        <v>7784000</v>
      </c>
      <c r="BP167" s="35">
        <f t="shared" ref="BP167:BV167" si="352">SUM(BP168)</f>
        <v>0</v>
      </c>
      <c r="BQ167" s="35">
        <f t="shared" si="352"/>
        <v>0</v>
      </c>
      <c r="BR167" s="35">
        <f t="shared" si="352"/>
        <v>0</v>
      </c>
      <c r="BS167" s="35">
        <f t="shared" si="352"/>
        <v>0</v>
      </c>
      <c r="BT167" s="35">
        <f t="shared" si="352"/>
        <v>0</v>
      </c>
      <c r="BU167" s="35">
        <f t="shared" si="352"/>
        <v>0</v>
      </c>
      <c r="BV167" s="35">
        <f t="shared" si="352"/>
        <v>0</v>
      </c>
      <c r="BW167" s="35">
        <f t="shared" si="240"/>
        <v>7784000</v>
      </c>
      <c r="BX167" s="35">
        <f>BW167</f>
        <v>7784000</v>
      </c>
      <c r="BY167" s="35">
        <f t="shared" si="321"/>
        <v>0</v>
      </c>
      <c r="BZ167" s="35"/>
    </row>
    <row r="168" spans="1:78" ht="15.75" hidden="1" outlineLevel="4" thickBot="1" x14ac:dyDescent="0.25">
      <c r="A168" s="37"/>
      <c r="B168" s="38">
        <f t="shared" si="0"/>
        <v>0</v>
      </c>
      <c r="C168" s="39"/>
      <c r="D168" s="41"/>
      <c r="E168" s="41"/>
      <c r="F168" s="41"/>
      <c r="G168" s="41">
        <f t="shared" si="298"/>
        <v>0</v>
      </c>
      <c r="H168" s="40" t="s">
        <v>41</v>
      </c>
      <c r="I168" s="40">
        <v>12</v>
      </c>
      <c r="J168" s="42">
        <v>5000000</v>
      </c>
      <c r="K168" s="42"/>
      <c r="L168" s="42"/>
      <c r="M168" s="42"/>
      <c r="N168" s="42"/>
      <c r="O168" s="42">
        <f t="shared" si="323"/>
        <v>5000000</v>
      </c>
      <c r="P168" s="43">
        <f t="shared" si="299"/>
        <v>5000000</v>
      </c>
      <c r="Q168" s="40">
        <v>12</v>
      </c>
      <c r="R168" s="42">
        <v>3750000</v>
      </c>
      <c r="S168" s="42"/>
      <c r="T168" s="42"/>
      <c r="U168" s="42"/>
      <c r="V168" s="42"/>
      <c r="W168" s="42">
        <f t="shared" si="305"/>
        <v>3750000</v>
      </c>
      <c r="X168" s="40">
        <v>12</v>
      </c>
      <c r="Y168" s="42">
        <v>7784000</v>
      </c>
      <c r="Z168" s="42"/>
      <c r="AA168" s="42"/>
      <c r="AB168" s="42"/>
      <c r="AC168" s="42"/>
      <c r="AD168" s="42">
        <f t="shared" si="235"/>
        <v>7784000</v>
      </c>
      <c r="AE168" s="42">
        <v>7784000</v>
      </c>
      <c r="AF168" s="42"/>
      <c r="AG168" s="42"/>
      <c r="AH168" s="42"/>
      <c r="AI168" s="42"/>
      <c r="AJ168" s="42"/>
      <c r="AK168" s="42"/>
      <c r="AL168" s="42"/>
      <c r="AM168" s="42">
        <f t="shared" si="236"/>
        <v>7784000</v>
      </c>
      <c r="AN168" s="42">
        <v>7784000</v>
      </c>
      <c r="AO168" s="42"/>
      <c r="AP168" s="42"/>
      <c r="AQ168" s="42"/>
      <c r="AR168" s="42"/>
      <c r="AS168" s="42"/>
      <c r="AT168" s="42"/>
      <c r="AU168" s="42"/>
      <c r="AV168" s="42">
        <f t="shared" si="237"/>
        <v>7784000</v>
      </c>
      <c r="AW168" s="42">
        <v>7784000</v>
      </c>
      <c r="AX168" s="42"/>
      <c r="AY168" s="42"/>
      <c r="AZ168" s="42"/>
      <c r="BA168" s="42"/>
      <c r="BB168" s="42"/>
      <c r="BC168" s="42"/>
      <c r="BD168" s="42"/>
      <c r="BE168" s="42">
        <f t="shared" si="238"/>
        <v>7784000</v>
      </c>
      <c r="BF168" s="42">
        <v>7784000</v>
      </c>
      <c r="BG168" s="42"/>
      <c r="BH168" s="42"/>
      <c r="BI168" s="42"/>
      <c r="BJ168" s="42"/>
      <c r="BK168" s="42"/>
      <c r="BL168" s="42"/>
      <c r="BM168" s="42"/>
      <c r="BN168" s="42">
        <f t="shared" si="239"/>
        <v>7784000</v>
      </c>
      <c r="BO168" s="42">
        <v>7784000</v>
      </c>
      <c r="BP168" s="42"/>
      <c r="BQ168" s="42"/>
      <c r="BR168" s="42"/>
      <c r="BS168" s="42"/>
      <c r="BT168" s="42"/>
      <c r="BU168" s="42"/>
      <c r="BV168" s="42"/>
      <c r="BW168" s="42">
        <f t="shared" si="240"/>
        <v>7784000</v>
      </c>
      <c r="BX168" s="42"/>
      <c r="BY168" s="42">
        <f t="shared" si="321"/>
        <v>-7784000</v>
      </c>
      <c r="BZ168" s="42"/>
    </row>
    <row r="169" spans="1:78" ht="16.5" outlineLevel="3" collapsed="1" thickBot="1" x14ac:dyDescent="0.25">
      <c r="A169" s="30" t="s">
        <v>63</v>
      </c>
      <c r="B169" s="31">
        <f t="shared" si="0"/>
        <v>15</v>
      </c>
      <c r="C169" s="32" t="s">
        <v>64</v>
      </c>
      <c r="D169" s="34">
        <v>44106000</v>
      </c>
      <c r="E169" s="34"/>
      <c r="F169" s="55"/>
      <c r="G169" s="34">
        <f t="shared" si="298"/>
        <v>44106000</v>
      </c>
      <c r="H169" s="33"/>
      <c r="I169" s="33"/>
      <c r="J169" s="35">
        <f>SUM(J170)</f>
        <v>40000000</v>
      </c>
      <c r="K169" s="35">
        <f>SUM(K170)</f>
        <v>0</v>
      </c>
      <c r="L169" s="35">
        <f>SUM(L170)</f>
        <v>0</v>
      </c>
      <c r="M169" s="35">
        <f>SUM(M170)</f>
        <v>0</v>
      </c>
      <c r="N169" s="35">
        <f>SUM(N170)</f>
        <v>0</v>
      </c>
      <c r="O169" s="35">
        <f t="shared" si="323"/>
        <v>40000000</v>
      </c>
      <c r="P169" s="36">
        <f t="shared" si="299"/>
        <v>-4106000</v>
      </c>
      <c r="Q169" s="33"/>
      <c r="R169" s="35">
        <f>SUM(R170)</f>
        <v>40000000</v>
      </c>
      <c r="S169" s="35">
        <f>SUM(S170)</f>
        <v>0</v>
      </c>
      <c r="T169" s="35">
        <f>SUM(T170)</f>
        <v>0</v>
      </c>
      <c r="U169" s="35">
        <f>SUM(U170)</f>
        <v>0</v>
      </c>
      <c r="V169" s="35">
        <f>SUM(V170)</f>
        <v>0</v>
      </c>
      <c r="W169" s="35">
        <f t="shared" si="305"/>
        <v>40000000</v>
      </c>
      <c r="X169" s="33"/>
      <c r="Y169" s="35">
        <v>30966000</v>
      </c>
      <c r="Z169" s="35">
        <f>SUM(Z170)</f>
        <v>0</v>
      </c>
      <c r="AA169" s="35">
        <f>SUM(AA170)</f>
        <v>0</v>
      </c>
      <c r="AB169" s="35">
        <f>SUM(AB170)</f>
        <v>0</v>
      </c>
      <c r="AC169" s="35">
        <f>SUM(AC170)</f>
        <v>0</v>
      </c>
      <c r="AD169" s="35">
        <f t="shared" si="235"/>
        <v>30966000</v>
      </c>
      <c r="AE169" s="35">
        <v>30966000</v>
      </c>
      <c r="AF169" s="35">
        <f t="shared" ref="AF169:AL169" si="353">SUM(AF170)</f>
        <v>0</v>
      </c>
      <c r="AG169" s="35">
        <f t="shared" si="353"/>
        <v>0</v>
      </c>
      <c r="AH169" s="35">
        <f t="shared" si="353"/>
        <v>0</v>
      </c>
      <c r="AI169" s="35">
        <f t="shared" si="353"/>
        <v>0</v>
      </c>
      <c r="AJ169" s="35">
        <f t="shared" si="353"/>
        <v>0</v>
      </c>
      <c r="AK169" s="35">
        <f t="shared" si="353"/>
        <v>0</v>
      </c>
      <c r="AL169" s="35">
        <f t="shared" si="353"/>
        <v>0</v>
      </c>
      <c r="AM169" s="35">
        <f t="shared" si="236"/>
        <v>30966000</v>
      </c>
      <c r="AN169" s="35">
        <v>30966000</v>
      </c>
      <c r="AO169" s="35">
        <f t="shared" ref="AO169:AU169" si="354">SUM(AO170)</f>
        <v>0</v>
      </c>
      <c r="AP169" s="35">
        <f t="shared" si="354"/>
        <v>0</v>
      </c>
      <c r="AQ169" s="35">
        <f t="shared" si="354"/>
        <v>0</v>
      </c>
      <c r="AR169" s="35">
        <f t="shared" si="354"/>
        <v>0</v>
      </c>
      <c r="AS169" s="35">
        <f t="shared" si="354"/>
        <v>0</v>
      </c>
      <c r="AT169" s="35">
        <f t="shared" si="354"/>
        <v>0</v>
      </c>
      <c r="AU169" s="35">
        <f t="shared" si="354"/>
        <v>0</v>
      </c>
      <c r="AV169" s="35">
        <f t="shared" si="237"/>
        <v>30966000</v>
      </c>
      <c r="AW169" s="35">
        <v>30966000</v>
      </c>
      <c r="AX169" s="35">
        <f t="shared" ref="AX169:BD169" si="355">SUM(AX170)</f>
        <v>0</v>
      </c>
      <c r="AY169" s="35">
        <f t="shared" si="355"/>
        <v>0</v>
      </c>
      <c r="AZ169" s="35">
        <f t="shared" si="355"/>
        <v>0</v>
      </c>
      <c r="BA169" s="35">
        <f t="shared" si="355"/>
        <v>0</v>
      </c>
      <c r="BB169" s="35">
        <f t="shared" si="355"/>
        <v>0</v>
      </c>
      <c r="BC169" s="35">
        <f t="shared" si="355"/>
        <v>0</v>
      </c>
      <c r="BD169" s="35">
        <f t="shared" si="355"/>
        <v>0</v>
      </c>
      <c r="BE169" s="35">
        <f t="shared" si="238"/>
        <v>30966000</v>
      </c>
      <c r="BF169" s="35">
        <v>30966000</v>
      </c>
      <c r="BG169" s="35">
        <f t="shared" ref="BG169:BM169" si="356">SUM(BG170)</f>
        <v>0</v>
      </c>
      <c r="BH169" s="35">
        <f t="shared" si="356"/>
        <v>0</v>
      </c>
      <c r="BI169" s="35">
        <f t="shared" si="356"/>
        <v>0</v>
      </c>
      <c r="BJ169" s="35">
        <f t="shared" si="356"/>
        <v>0</v>
      </c>
      <c r="BK169" s="35">
        <f t="shared" si="356"/>
        <v>0</v>
      </c>
      <c r="BL169" s="35">
        <f t="shared" si="356"/>
        <v>0</v>
      </c>
      <c r="BM169" s="35">
        <f t="shared" si="356"/>
        <v>0</v>
      </c>
      <c r="BN169" s="35">
        <f t="shared" si="239"/>
        <v>30966000</v>
      </c>
      <c r="BO169" s="35">
        <f>30966000+2970000</f>
        <v>33936000</v>
      </c>
      <c r="BP169" s="35">
        <f t="shared" ref="BP169:BV169" si="357">SUM(BP170)</f>
        <v>0</v>
      </c>
      <c r="BQ169" s="35">
        <f t="shared" si="357"/>
        <v>0</v>
      </c>
      <c r="BR169" s="35">
        <f t="shared" si="357"/>
        <v>0</v>
      </c>
      <c r="BS169" s="35">
        <f t="shared" si="357"/>
        <v>0</v>
      </c>
      <c r="BT169" s="35">
        <f t="shared" si="357"/>
        <v>0</v>
      </c>
      <c r="BU169" s="35">
        <f t="shared" si="357"/>
        <v>0</v>
      </c>
      <c r="BV169" s="35">
        <f t="shared" si="357"/>
        <v>0</v>
      </c>
      <c r="BW169" s="35">
        <f t="shared" si="240"/>
        <v>33936000</v>
      </c>
      <c r="BX169" s="35">
        <f>BW169</f>
        <v>33936000</v>
      </c>
      <c r="BY169" s="35">
        <f t="shared" si="321"/>
        <v>0</v>
      </c>
      <c r="BZ169" s="35"/>
    </row>
    <row r="170" spans="1:78" ht="15.75" hidden="1" outlineLevel="4" thickBot="1" x14ac:dyDescent="0.25">
      <c r="A170" s="37"/>
      <c r="B170" s="38">
        <f t="shared" si="0"/>
        <v>0</v>
      </c>
      <c r="C170" s="39"/>
      <c r="D170" s="41"/>
      <c r="E170" s="41"/>
      <c r="F170" s="41"/>
      <c r="G170" s="41">
        <f t="shared" si="298"/>
        <v>0</v>
      </c>
      <c r="H170" s="40" t="s">
        <v>41</v>
      </c>
      <c r="I170" s="40">
        <v>11</v>
      </c>
      <c r="J170" s="42">
        <v>40000000</v>
      </c>
      <c r="K170" s="42"/>
      <c r="L170" s="42"/>
      <c r="M170" s="42"/>
      <c r="N170" s="42"/>
      <c r="O170" s="42">
        <f t="shared" si="323"/>
        <v>40000000</v>
      </c>
      <c r="P170" s="43">
        <f t="shared" si="299"/>
        <v>40000000</v>
      </c>
      <c r="Q170" s="40">
        <v>11</v>
      </c>
      <c r="R170" s="42">
        <v>40000000</v>
      </c>
      <c r="S170" s="42"/>
      <c r="T170" s="42"/>
      <c r="U170" s="42"/>
      <c r="V170" s="42"/>
      <c r="W170" s="42">
        <f t="shared" si="305"/>
        <v>40000000</v>
      </c>
      <c r="X170" s="40">
        <v>11</v>
      </c>
      <c r="Y170" s="42">
        <v>30966000</v>
      </c>
      <c r="Z170" s="42"/>
      <c r="AA170" s="42"/>
      <c r="AB170" s="42"/>
      <c r="AC170" s="42"/>
      <c r="AD170" s="42">
        <f t="shared" si="235"/>
        <v>30966000</v>
      </c>
      <c r="AE170" s="42">
        <v>30966000</v>
      </c>
      <c r="AF170" s="42"/>
      <c r="AG170" s="42"/>
      <c r="AH170" s="42"/>
      <c r="AI170" s="42"/>
      <c r="AJ170" s="42"/>
      <c r="AK170" s="42"/>
      <c r="AL170" s="42"/>
      <c r="AM170" s="42">
        <f t="shared" si="236"/>
        <v>30966000</v>
      </c>
      <c r="AN170" s="42">
        <v>30966000</v>
      </c>
      <c r="AO170" s="42"/>
      <c r="AP170" s="42"/>
      <c r="AQ170" s="42"/>
      <c r="AR170" s="42"/>
      <c r="AS170" s="42"/>
      <c r="AT170" s="42"/>
      <c r="AU170" s="42"/>
      <c r="AV170" s="42">
        <f t="shared" si="237"/>
        <v>30966000</v>
      </c>
      <c r="AW170" s="42">
        <v>30966000</v>
      </c>
      <c r="AX170" s="42"/>
      <c r="AY170" s="42"/>
      <c r="AZ170" s="42"/>
      <c r="BA170" s="42"/>
      <c r="BB170" s="42"/>
      <c r="BC170" s="42"/>
      <c r="BD170" s="42"/>
      <c r="BE170" s="42">
        <f t="shared" si="238"/>
        <v>30966000</v>
      </c>
      <c r="BF170" s="42">
        <v>30966000</v>
      </c>
      <c r="BG170" s="42"/>
      <c r="BH170" s="42"/>
      <c r="BI170" s="42"/>
      <c r="BJ170" s="42"/>
      <c r="BK170" s="42"/>
      <c r="BL170" s="42"/>
      <c r="BM170" s="42"/>
      <c r="BN170" s="42">
        <f t="shared" si="239"/>
        <v>30966000</v>
      </c>
      <c r="BO170" s="42">
        <v>30966000</v>
      </c>
      <c r="BP170" s="42"/>
      <c r="BQ170" s="42"/>
      <c r="BR170" s="42"/>
      <c r="BS170" s="42"/>
      <c r="BT170" s="42"/>
      <c r="BU170" s="42"/>
      <c r="BV170" s="42"/>
      <c r="BW170" s="42">
        <f t="shared" si="240"/>
        <v>30966000</v>
      </c>
      <c r="BX170" s="42"/>
      <c r="BY170" s="42">
        <f t="shared" si="321"/>
        <v>-30966000</v>
      </c>
      <c r="BZ170" s="42"/>
    </row>
    <row r="171" spans="1:78" ht="32.25" outlineLevel="3" collapsed="1" thickBot="1" x14ac:dyDescent="0.25">
      <c r="A171" s="30" t="s">
        <v>65</v>
      </c>
      <c r="B171" s="31">
        <f t="shared" si="0"/>
        <v>15</v>
      </c>
      <c r="C171" s="32" t="s">
        <v>66</v>
      </c>
      <c r="D171" s="34">
        <v>11200000</v>
      </c>
      <c r="E171" s="34"/>
      <c r="F171" s="55"/>
      <c r="G171" s="34">
        <f t="shared" si="298"/>
        <v>11200000</v>
      </c>
      <c r="H171" s="33"/>
      <c r="I171" s="33"/>
      <c r="J171" s="35">
        <f>SUM(J172)</f>
        <v>14000000</v>
      </c>
      <c r="K171" s="35">
        <f>SUM(K172)</f>
        <v>0</v>
      </c>
      <c r="L171" s="35">
        <f>SUM(L172)</f>
        <v>0</v>
      </c>
      <c r="M171" s="35">
        <f>SUM(M172)</f>
        <v>0</v>
      </c>
      <c r="N171" s="35">
        <f>SUM(N172)</f>
        <v>0</v>
      </c>
      <c r="O171" s="35">
        <f t="shared" si="323"/>
        <v>14000000</v>
      </c>
      <c r="P171" s="36">
        <f t="shared" si="299"/>
        <v>2800000</v>
      </c>
      <c r="Q171" s="33"/>
      <c r="R171" s="35">
        <f>SUM(R172)</f>
        <v>14000000</v>
      </c>
      <c r="S171" s="35">
        <f>SUM(S172)</f>
        <v>0</v>
      </c>
      <c r="T171" s="35">
        <f>SUM(T172)</f>
        <v>0</v>
      </c>
      <c r="U171" s="35">
        <f>SUM(U172)</f>
        <v>0</v>
      </c>
      <c r="V171" s="35">
        <f>SUM(V172)</f>
        <v>0</v>
      </c>
      <c r="W171" s="35">
        <f t="shared" si="305"/>
        <v>14000000</v>
      </c>
      <c r="X171" s="33"/>
      <c r="Y171" s="35">
        <v>11000000</v>
      </c>
      <c r="Z171" s="35">
        <f>SUM(Z172)</f>
        <v>0</v>
      </c>
      <c r="AA171" s="35">
        <f>SUM(AA172)</f>
        <v>0</v>
      </c>
      <c r="AB171" s="35">
        <f>SUM(AB172)</f>
        <v>0</v>
      </c>
      <c r="AC171" s="35">
        <f>SUM(AC172)</f>
        <v>0</v>
      </c>
      <c r="AD171" s="35">
        <f t="shared" si="235"/>
        <v>11000000</v>
      </c>
      <c r="AE171" s="35">
        <v>11000000</v>
      </c>
      <c r="AF171" s="35">
        <f t="shared" ref="AF171:AL171" si="358">SUM(AF172)</f>
        <v>0</v>
      </c>
      <c r="AG171" s="35">
        <f t="shared" si="358"/>
        <v>0</v>
      </c>
      <c r="AH171" s="35">
        <f t="shared" si="358"/>
        <v>0</v>
      </c>
      <c r="AI171" s="35">
        <f t="shared" si="358"/>
        <v>0</v>
      </c>
      <c r="AJ171" s="35">
        <f t="shared" si="358"/>
        <v>0</v>
      </c>
      <c r="AK171" s="35">
        <f t="shared" si="358"/>
        <v>0</v>
      </c>
      <c r="AL171" s="35">
        <f t="shared" si="358"/>
        <v>0</v>
      </c>
      <c r="AM171" s="35">
        <f t="shared" si="236"/>
        <v>11000000</v>
      </c>
      <c r="AN171" s="35">
        <v>11000000</v>
      </c>
      <c r="AO171" s="35">
        <f t="shared" ref="AO171:AU171" si="359">SUM(AO172)</f>
        <v>0</v>
      </c>
      <c r="AP171" s="35">
        <f t="shared" si="359"/>
        <v>0</v>
      </c>
      <c r="AQ171" s="35">
        <f t="shared" si="359"/>
        <v>0</v>
      </c>
      <c r="AR171" s="35">
        <f t="shared" si="359"/>
        <v>0</v>
      </c>
      <c r="AS171" s="35">
        <f t="shared" si="359"/>
        <v>0</v>
      </c>
      <c r="AT171" s="35">
        <f t="shared" si="359"/>
        <v>0</v>
      </c>
      <c r="AU171" s="35">
        <f t="shared" si="359"/>
        <v>0</v>
      </c>
      <c r="AV171" s="35">
        <f t="shared" si="237"/>
        <v>11000000</v>
      </c>
      <c r="AW171" s="35">
        <v>11000000</v>
      </c>
      <c r="AX171" s="35">
        <f t="shared" ref="AX171:BD171" si="360">SUM(AX172)</f>
        <v>0</v>
      </c>
      <c r="AY171" s="35">
        <f t="shared" si="360"/>
        <v>0</v>
      </c>
      <c r="AZ171" s="35">
        <f t="shared" si="360"/>
        <v>0</v>
      </c>
      <c r="BA171" s="35">
        <f t="shared" si="360"/>
        <v>0</v>
      </c>
      <c r="BB171" s="35">
        <f t="shared" si="360"/>
        <v>0</v>
      </c>
      <c r="BC171" s="35">
        <f t="shared" si="360"/>
        <v>0</v>
      </c>
      <c r="BD171" s="35">
        <f t="shared" si="360"/>
        <v>0</v>
      </c>
      <c r="BE171" s="35">
        <f t="shared" si="238"/>
        <v>11000000</v>
      </c>
      <c r="BF171" s="35">
        <v>11000000</v>
      </c>
      <c r="BG171" s="35">
        <f t="shared" ref="BG171:BM171" si="361">SUM(BG172)</f>
        <v>0</v>
      </c>
      <c r="BH171" s="35">
        <f t="shared" si="361"/>
        <v>0</v>
      </c>
      <c r="BI171" s="35">
        <f t="shared" si="361"/>
        <v>0</v>
      </c>
      <c r="BJ171" s="35">
        <f t="shared" si="361"/>
        <v>0</v>
      </c>
      <c r="BK171" s="35">
        <f t="shared" si="361"/>
        <v>0</v>
      </c>
      <c r="BL171" s="35">
        <f t="shared" si="361"/>
        <v>0</v>
      </c>
      <c r="BM171" s="35">
        <f t="shared" si="361"/>
        <v>0</v>
      </c>
      <c r="BN171" s="35">
        <f t="shared" si="239"/>
        <v>11000000</v>
      </c>
      <c r="BO171" s="35">
        <v>11000000</v>
      </c>
      <c r="BP171" s="35">
        <f t="shared" ref="BP171:BV171" si="362">SUM(BP172)</f>
        <v>0</v>
      </c>
      <c r="BQ171" s="35">
        <f t="shared" si="362"/>
        <v>0</v>
      </c>
      <c r="BR171" s="35">
        <f t="shared" si="362"/>
        <v>0</v>
      </c>
      <c r="BS171" s="35">
        <f t="shared" si="362"/>
        <v>0</v>
      </c>
      <c r="BT171" s="35">
        <f t="shared" si="362"/>
        <v>0</v>
      </c>
      <c r="BU171" s="35">
        <f t="shared" si="362"/>
        <v>0</v>
      </c>
      <c r="BV171" s="35">
        <f t="shared" si="362"/>
        <v>0</v>
      </c>
      <c r="BW171" s="35">
        <f t="shared" si="240"/>
        <v>11000000</v>
      </c>
      <c r="BX171" s="35">
        <f>BW171</f>
        <v>11000000</v>
      </c>
      <c r="BY171" s="35">
        <f t="shared" si="321"/>
        <v>0</v>
      </c>
      <c r="BZ171" s="35"/>
    </row>
    <row r="172" spans="1:78" ht="15.75" hidden="1" outlineLevel="4" thickBot="1" x14ac:dyDescent="0.25">
      <c r="A172" s="37"/>
      <c r="B172" s="38">
        <f t="shared" si="0"/>
        <v>0</v>
      </c>
      <c r="C172" s="39"/>
      <c r="D172" s="41"/>
      <c r="E172" s="41"/>
      <c r="F172" s="41"/>
      <c r="G172" s="41">
        <f t="shared" si="298"/>
        <v>0</v>
      </c>
      <c r="H172" s="40" t="s">
        <v>41</v>
      </c>
      <c r="I172" s="40">
        <v>12</v>
      </c>
      <c r="J172" s="42">
        <v>14000000</v>
      </c>
      <c r="K172" s="42"/>
      <c r="L172" s="42"/>
      <c r="M172" s="42"/>
      <c r="N172" s="42"/>
      <c r="O172" s="42">
        <f t="shared" si="323"/>
        <v>14000000</v>
      </c>
      <c r="P172" s="43">
        <f t="shared" si="299"/>
        <v>14000000</v>
      </c>
      <c r="Q172" s="40">
        <v>12</v>
      </c>
      <c r="R172" s="42">
        <v>14000000</v>
      </c>
      <c r="S172" s="42"/>
      <c r="T172" s="42"/>
      <c r="U172" s="42"/>
      <c r="V172" s="42"/>
      <c r="W172" s="42">
        <f t="shared" si="305"/>
        <v>14000000</v>
      </c>
      <c r="X172" s="40">
        <v>12</v>
      </c>
      <c r="Y172" s="42">
        <v>14000000</v>
      </c>
      <c r="Z172" s="42"/>
      <c r="AA172" s="42"/>
      <c r="AB172" s="42"/>
      <c r="AC172" s="42"/>
      <c r="AD172" s="42">
        <f t="shared" si="235"/>
        <v>14000000</v>
      </c>
      <c r="AE172" s="42">
        <v>14000000</v>
      </c>
      <c r="AF172" s="42"/>
      <c r="AG172" s="42"/>
      <c r="AH172" s="42"/>
      <c r="AI172" s="42"/>
      <c r="AJ172" s="42"/>
      <c r="AK172" s="42"/>
      <c r="AL172" s="42"/>
      <c r="AM172" s="42">
        <f t="shared" si="236"/>
        <v>14000000</v>
      </c>
      <c r="AN172" s="42">
        <v>14000000</v>
      </c>
      <c r="AO172" s="42"/>
      <c r="AP172" s="42"/>
      <c r="AQ172" s="42"/>
      <c r="AR172" s="42"/>
      <c r="AS172" s="42"/>
      <c r="AT172" s="42"/>
      <c r="AU172" s="42"/>
      <c r="AV172" s="42">
        <f t="shared" si="237"/>
        <v>14000000</v>
      </c>
      <c r="AW172" s="42">
        <v>14000000</v>
      </c>
      <c r="AX172" s="42"/>
      <c r="AY172" s="42"/>
      <c r="AZ172" s="42"/>
      <c r="BA172" s="42"/>
      <c r="BB172" s="42"/>
      <c r="BC172" s="42"/>
      <c r="BD172" s="42"/>
      <c r="BE172" s="42">
        <f t="shared" si="238"/>
        <v>14000000</v>
      </c>
      <c r="BF172" s="42">
        <v>14000000</v>
      </c>
      <c r="BG172" s="42"/>
      <c r="BH172" s="42"/>
      <c r="BI172" s="42"/>
      <c r="BJ172" s="42"/>
      <c r="BK172" s="42"/>
      <c r="BL172" s="42"/>
      <c r="BM172" s="42"/>
      <c r="BN172" s="42">
        <f t="shared" si="239"/>
        <v>14000000</v>
      </c>
      <c r="BO172" s="42">
        <v>14000000</v>
      </c>
      <c r="BP172" s="42"/>
      <c r="BQ172" s="42"/>
      <c r="BR172" s="42"/>
      <c r="BS172" s="42"/>
      <c r="BT172" s="42"/>
      <c r="BU172" s="42"/>
      <c r="BV172" s="42"/>
      <c r="BW172" s="42">
        <f t="shared" si="240"/>
        <v>14000000</v>
      </c>
      <c r="BX172" s="42"/>
      <c r="BY172" s="42">
        <f t="shared" si="321"/>
        <v>-14000000</v>
      </c>
      <c r="BZ172" s="42"/>
    </row>
    <row r="173" spans="1:78" ht="32.25" outlineLevel="3" collapsed="1" thickBot="1" x14ac:dyDescent="0.25">
      <c r="A173" s="30" t="s">
        <v>67</v>
      </c>
      <c r="B173" s="31">
        <f t="shared" si="0"/>
        <v>15</v>
      </c>
      <c r="C173" s="32" t="s">
        <v>68</v>
      </c>
      <c r="D173" s="34">
        <v>3700000</v>
      </c>
      <c r="E173" s="34"/>
      <c r="F173" s="55"/>
      <c r="G173" s="34">
        <f t="shared" si="298"/>
        <v>3700000</v>
      </c>
      <c r="H173" s="33"/>
      <c r="I173" s="33"/>
      <c r="J173" s="35">
        <f>SUM(J174)</f>
        <v>3700000</v>
      </c>
      <c r="K173" s="35">
        <f>SUM(K174)</f>
        <v>0</v>
      </c>
      <c r="L173" s="35">
        <f>SUM(L174)</f>
        <v>0</v>
      </c>
      <c r="M173" s="35">
        <f>SUM(M174)</f>
        <v>0</v>
      </c>
      <c r="N173" s="35">
        <f>SUM(N174)</f>
        <v>0</v>
      </c>
      <c r="O173" s="35">
        <f t="shared" si="323"/>
        <v>3700000</v>
      </c>
      <c r="P173" s="36">
        <f t="shared" si="299"/>
        <v>0</v>
      </c>
      <c r="Q173" s="33"/>
      <c r="R173" s="35">
        <f>SUM(R174)</f>
        <v>3700000</v>
      </c>
      <c r="S173" s="35">
        <f>SUM(S174)</f>
        <v>0</v>
      </c>
      <c r="T173" s="35">
        <f>SUM(T174)</f>
        <v>0</v>
      </c>
      <c r="U173" s="35">
        <f>SUM(U174)</f>
        <v>0</v>
      </c>
      <c r="V173" s="35">
        <f>SUM(V174)</f>
        <v>0</v>
      </c>
      <c r="W173" s="35">
        <f t="shared" si="305"/>
        <v>3700000</v>
      </c>
      <c r="X173" s="33"/>
      <c r="Y173" s="35">
        <v>3700000</v>
      </c>
      <c r="Z173" s="35">
        <f>SUM(Z174)</f>
        <v>0</v>
      </c>
      <c r="AA173" s="35">
        <f>SUM(AA174)</f>
        <v>0</v>
      </c>
      <c r="AB173" s="35">
        <f>SUM(AB174)</f>
        <v>0</v>
      </c>
      <c r="AC173" s="35">
        <f>SUM(AC174)</f>
        <v>0</v>
      </c>
      <c r="AD173" s="35">
        <f t="shared" si="235"/>
        <v>3700000</v>
      </c>
      <c r="AE173" s="35">
        <v>3700000</v>
      </c>
      <c r="AF173" s="35">
        <f t="shared" ref="AF173:AL173" si="363">SUM(AF174)</f>
        <v>0</v>
      </c>
      <c r="AG173" s="35">
        <f t="shared" si="363"/>
        <v>0</v>
      </c>
      <c r="AH173" s="35">
        <f t="shared" si="363"/>
        <v>0</v>
      </c>
      <c r="AI173" s="35">
        <f t="shared" si="363"/>
        <v>0</v>
      </c>
      <c r="AJ173" s="35">
        <f t="shared" si="363"/>
        <v>0</v>
      </c>
      <c r="AK173" s="35">
        <f t="shared" si="363"/>
        <v>0</v>
      </c>
      <c r="AL173" s="35">
        <f t="shared" si="363"/>
        <v>0</v>
      </c>
      <c r="AM173" s="35">
        <f t="shared" si="236"/>
        <v>3700000</v>
      </c>
      <c r="AN173" s="35">
        <v>3700000</v>
      </c>
      <c r="AO173" s="35">
        <f t="shared" ref="AO173:AU173" si="364">SUM(AO174)</f>
        <v>0</v>
      </c>
      <c r="AP173" s="35">
        <f t="shared" si="364"/>
        <v>0</v>
      </c>
      <c r="AQ173" s="35">
        <f t="shared" si="364"/>
        <v>0</v>
      </c>
      <c r="AR173" s="35">
        <f t="shared" si="364"/>
        <v>0</v>
      </c>
      <c r="AS173" s="35">
        <f t="shared" si="364"/>
        <v>0</v>
      </c>
      <c r="AT173" s="35">
        <f t="shared" si="364"/>
        <v>0</v>
      </c>
      <c r="AU173" s="35">
        <f t="shared" si="364"/>
        <v>0</v>
      </c>
      <c r="AV173" s="35">
        <f t="shared" si="237"/>
        <v>3700000</v>
      </c>
      <c r="AW173" s="35">
        <v>3700000</v>
      </c>
      <c r="AX173" s="35">
        <f t="shared" ref="AX173:BD173" si="365">SUM(AX174)</f>
        <v>0</v>
      </c>
      <c r="AY173" s="35">
        <f t="shared" si="365"/>
        <v>0</v>
      </c>
      <c r="AZ173" s="35">
        <f t="shared" si="365"/>
        <v>0</v>
      </c>
      <c r="BA173" s="35">
        <f t="shared" si="365"/>
        <v>0</v>
      </c>
      <c r="BB173" s="35">
        <f t="shared" si="365"/>
        <v>0</v>
      </c>
      <c r="BC173" s="35">
        <f t="shared" si="365"/>
        <v>0</v>
      </c>
      <c r="BD173" s="35">
        <f t="shared" si="365"/>
        <v>0</v>
      </c>
      <c r="BE173" s="35">
        <f t="shared" si="238"/>
        <v>3700000</v>
      </c>
      <c r="BF173" s="35">
        <v>3700000</v>
      </c>
      <c r="BG173" s="35">
        <f t="shared" ref="BG173:BM173" si="366">SUM(BG174)</f>
        <v>0</v>
      </c>
      <c r="BH173" s="35">
        <f t="shared" si="366"/>
        <v>0</v>
      </c>
      <c r="BI173" s="35">
        <f t="shared" si="366"/>
        <v>0</v>
      </c>
      <c r="BJ173" s="35">
        <f t="shared" si="366"/>
        <v>0</v>
      </c>
      <c r="BK173" s="35">
        <f t="shared" si="366"/>
        <v>0</v>
      </c>
      <c r="BL173" s="35">
        <f t="shared" si="366"/>
        <v>0</v>
      </c>
      <c r="BM173" s="35">
        <f t="shared" si="366"/>
        <v>0</v>
      </c>
      <c r="BN173" s="35">
        <f t="shared" si="239"/>
        <v>3700000</v>
      </c>
      <c r="BO173" s="35">
        <v>3700000</v>
      </c>
      <c r="BP173" s="35">
        <f t="shared" ref="BP173:BV173" si="367">SUM(BP174)</f>
        <v>0</v>
      </c>
      <c r="BQ173" s="35">
        <f t="shared" si="367"/>
        <v>0</v>
      </c>
      <c r="BR173" s="35">
        <f t="shared" si="367"/>
        <v>0</v>
      </c>
      <c r="BS173" s="35">
        <f t="shared" si="367"/>
        <v>0</v>
      </c>
      <c r="BT173" s="35">
        <f t="shared" si="367"/>
        <v>0</v>
      </c>
      <c r="BU173" s="35">
        <f t="shared" si="367"/>
        <v>0</v>
      </c>
      <c r="BV173" s="35">
        <f t="shared" si="367"/>
        <v>0</v>
      </c>
      <c r="BW173" s="35">
        <f t="shared" si="240"/>
        <v>3700000</v>
      </c>
      <c r="BX173" s="35">
        <f>BW173</f>
        <v>3700000</v>
      </c>
      <c r="BY173" s="35">
        <f t="shared" si="321"/>
        <v>0</v>
      </c>
      <c r="BZ173" s="35"/>
    </row>
    <row r="174" spans="1:78" ht="15.75" hidden="1" outlineLevel="4" thickBot="1" x14ac:dyDescent="0.25">
      <c r="A174" s="37"/>
      <c r="B174" s="38">
        <f t="shared" si="0"/>
        <v>0</v>
      </c>
      <c r="C174" s="39"/>
      <c r="D174" s="41"/>
      <c r="E174" s="41"/>
      <c r="F174" s="41"/>
      <c r="G174" s="41">
        <f t="shared" si="298"/>
        <v>0</v>
      </c>
      <c r="H174" s="40" t="s">
        <v>41</v>
      </c>
      <c r="I174" s="40">
        <v>12</v>
      </c>
      <c r="J174" s="42">
        <v>3700000</v>
      </c>
      <c r="K174" s="42"/>
      <c r="L174" s="42"/>
      <c r="M174" s="42"/>
      <c r="N174" s="42"/>
      <c r="O174" s="42">
        <f t="shared" si="323"/>
        <v>3700000</v>
      </c>
      <c r="P174" s="43">
        <f t="shared" si="299"/>
        <v>3700000</v>
      </c>
      <c r="Q174" s="40">
        <v>12</v>
      </c>
      <c r="R174" s="42">
        <v>3700000</v>
      </c>
      <c r="S174" s="42"/>
      <c r="T174" s="42"/>
      <c r="U174" s="42"/>
      <c r="V174" s="42"/>
      <c r="W174" s="42">
        <f t="shared" si="305"/>
        <v>3700000</v>
      </c>
      <c r="X174" s="40">
        <v>12</v>
      </c>
      <c r="Y174" s="42">
        <v>3700000</v>
      </c>
      <c r="Z174" s="42"/>
      <c r="AA174" s="42"/>
      <c r="AB174" s="42"/>
      <c r="AC174" s="42"/>
      <c r="AD174" s="42">
        <f t="shared" si="235"/>
        <v>3700000</v>
      </c>
      <c r="AE174" s="42">
        <v>3700000</v>
      </c>
      <c r="AF174" s="42"/>
      <c r="AG174" s="42"/>
      <c r="AH174" s="42"/>
      <c r="AI174" s="42"/>
      <c r="AJ174" s="42"/>
      <c r="AK174" s="42"/>
      <c r="AL174" s="42"/>
      <c r="AM174" s="42">
        <f t="shared" si="236"/>
        <v>3700000</v>
      </c>
      <c r="AN174" s="42">
        <v>3700000</v>
      </c>
      <c r="AO174" s="42"/>
      <c r="AP174" s="42"/>
      <c r="AQ174" s="42"/>
      <c r="AR174" s="42"/>
      <c r="AS174" s="42"/>
      <c r="AT174" s="42"/>
      <c r="AU174" s="42"/>
      <c r="AV174" s="42">
        <f t="shared" si="237"/>
        <v>3700000</v>
      </c>
      <c r="AW174" s="42">
        <v>3700000</v>
      </c>
      <c r="AX174" s="42"/>
      <c r="AY174" s="42"/>
      <c r="AZ174" s="42"/>
      <c r="BA174" s="42"/>
      <c r="BB174" s="42"/>
      <c r="BC174" s="42"/>
      <c r="BD174" s="42"/>
      <c r="BE174" s="42">
        <f t="shared" si="238"/>
        <v>3700000</v>
      </c>
      <c r="BF174" s="42">
        <v>3700000</v>
      </c>
      <c r="BG174" s="42"/>
      <c r="BH174" s="42"/>
      <c r="BI174" s="42"/>
      <c r="BJ174" s="42"/>
      <c r="BK174" s="42"/>
      <c r="BL174" s="42"/>
      <c r="BM174" s="42"/>
      <c r="BN174" s="42">
        <f t="shared" si="239"/>
        <v>3700000</v>
      </c>
      <c r="BO174" s="42">
        <v>3700000</v>
      </c>
      <c r="BP174" s="42"/>
      <c r="BQ174" s="42"/>
      <c r="BR174" s="42"/>
      <c r="BS174" s="42"/>
      <c r="BT174" s="42"/>
      <c r="BU174" s="42"/>
      <c r="BV174" s="42"/>
      <c r="BW174" s="42">
        <f t="shared" si="240"/>
        <v>3700000</v>
      </c>
      <c r="BX174" s="42"/>
      <c r="BY174" s="42">
        <f t="shared" si="321"/>
        <v>-3700000</v>
      </c>
      <c r="BZ174" s="42"/>
    </row>
    <row r="175" spans="1:78" ht="32.25" outlineLevel="3" collapsed="1" thickBot="1" x14ac:dyDescent="0.25">
      <c r="A175" s="30" t="s">
        <v>69</v>
      </c>
      <c r="B175" s="31">
        <f t="shared" si="0"/>
        <v>15</v>
      </c>
      <c r="C175" s="32" t="s">
        <v>70</v>
      </c>
      <c r="D175" s="34">
        <v>66967000</v>
      </c>
      <c r="E175" s="34"/>
      <c r="F175" s="55"/>
      <c r="G175" s="34">
        <f t="shared" si="298"/>
        <v>66967000</v>
      </c>
      <c r="H175" s="33"/>
      <c r="I175" s="33"/>
      <c r="J175" s="35">
        <f>SUM(J176)</f>
        <v>125000000</v>
      </c>
      <c r="K175" s="35">
        <f>SUM(K176)</f>
        <v>0</v>
      </c>
      <c r="L175" s="35">
        <f>SUM(L176)</f>
        <v>0</v>
      </c>
      <c r="M175" s="35">
        <f>SUM(M176)</f>
        <v>0</v>
      </c>
      <c r="N175" s="35">
        <f>SUM(N176)</f>
        <v>0</v>
      </c>
      <c r="O175" s="35">
        <f t="shared" si="323"/>
        <v>125000000</v>
      </c>
      <c r="P175" s="36">
        <f t="shared" si="299"/>
        <v>58033000</v>
      </c>
      <c r="Q175" s="33"/>
      <c r="R175" s="35">
        <f>SUM(R176)</f>
        <v>125000000</v>
      </c>
      <c r="S175" s="35">
        <f>SUM(S176)</f>
        <v>0</v>
      </c>
      <c r="T175" s="35">
        <f>SUM(T176)</f>
        <v>0</v>
      </c>
      <c r="U175" s="35">
        <f>SUM(U176)</f>
        <v>0</v>
      </c>
      <c r="V175" s="35">
        <f>SUM(V176)</f>
        <v>0</v>
      </c>
      <c r="W175" s="35">
        <f t="shared" si="305"/>
        <v>125000000</v>
      </c>
      <c r="X175" s="33"/>
      <c r="Y175" s="35">
        <v>50000000</v>
      </c>
      <c r="Z175" s="35">
        <f>SUM(Z176)</f>
        <v>0</v>
      </c>
      <c r="AA175" s="35">
        <f>SUM(AA176)</f>
        <v>0</v>
      </c>
      <c r="AB175" s="35">
        <f>SUM(AB176)</f>
        <v>0</v>
      </c>
      <c r="AC175" s="35">
        <f>SUM(AC176)</f>
        <v>0</v>
      </c>
      <c r="AD175" s="35">
        <f t="shared" si="235"/>
        <v>50000000</v>
      </c>
      <c r="AE175" s="35">
        <v>50000000</v>
      </c>
      <c r="AF175" s="35">
        <f t="shared" ref="AF175:AL175" si="368">SUM(AF176)</f>
        <v>0</v>
      </c>
      <c r="AG175" s="35">
        <f t="shared" si="368"/>
        <v>0</v>
      </c>
      <c r="AH175" s="35">
        <f t="shared" si="368"/>
        <v>0</v>
      </c>
      <c r="AI175" s="35">
        <f t="shared" si="368"/>
        <v>0</v>
      </c>
      <c r="AJ175" s="35">
        <f t="shared" si="368"/>
        <v>0</v>
      </c>
      <c r="AK175" s="35">
        <f t="shared" si="368"/>
        <v>0</v>
      </c>
      <c r="AL175" s="35">
        <f t="shared" si="368"/>
        <v>0</v>
      </c>
      <c r="AM175" s="35">
        <f t="shared" si="236"/>
        <v>50000000</v>
      </c>
      <c r="AN175" s="35">
        <v>50000000</v>
      </c>
      <c r="AO175" s="35">
        <f t="shared" ref="AO175:AU175" si="369">SUM(AO176)</f>
        <v>0</v>
      </c>
      <c r="AP175" s="35">
        <f t="shared" si="369"/>
        <v>0</v>
      </c>
      <c r="AQ175" s="35">
        <f t="shared" si="369"/>
        <v>0</v>
      </c>
      <c r="AR175" s="35">
        <f t="shared" si="369"/>
        <v>0</v>
      </c>
      <c r="AS175" s="35">
        <f t="shared" si="369"/>
        <v>0</v>
      </c>
      <c r="AT175" s="35">
        <f t="shared" si="369"/>
        <v>0</v>
      </c>
      <c r="AU175" s="35">
        <f t="shared" si="369"/>
        <v>0</v>
      </c>
      <c r="AV175" s="35">
        <f t="shared" si="237"/>
        <v>50000000</v>
      </c>
      <c r="AW175" s="35">
        <v>50000000</v>
      </c>
      <c r="AX175" s="35">
        <f t="shared" ref="AX175:BD175" si="370">SUM(AX176)</f>
        <v>0</v>
      </c>
      <c r="AY175" s="35">
        <f t="shared" si="370"/>
        <v>0</v>
      </c>
      <c r="AZ175" s="35">
        <f t="shared" si="370"/>
        <v>0</v>
      </c>
      <c r="BA175" s="35">
        <f t="shared" si="370"/>
        <v>0</v>
      </c>
      <c r="BB175" s="35">
        <f t="shared" si="370"/>
        <v>0</v>
      </c>
      <c r="BC175" s="35">
        <f t="shared" si="370"/>
        <v>0</v>
      </c>
      <c r="BD175" s="35">
        <f t="shared" si="370"/>
        <v>0</v>
      </c>
      <c r="BE175" s="35">
        <f t="shared" si="238"/>
        <v>50000000</v>
      </c>
      <c r="BF175" s="35">
        <v>50000000</v>
      </c>
      <c r="BG175" s="35">
        <f t="shared" ref="BG175:BM175" si="371">SUM(BG176)</f>
        <v>0</v>
      </c>
      <c r="BH175" s="35">
        <f t="shared" si="371"/>
        <v>0</v>
      </c>
      <c r="BI175" s="35">
        <f t="shared" si="371"/>
        <v>0</v>
      </c>
      <c r="BJ175" s="35">
        <f t="shared" si="371"/>
        <v>0</v>
      </c>
      <c r="BK175" s="35">
        <f t="shared" si="371"/>
        <v>0</v>
      </c>
      <c r="BL175" s="35">
        <f t="shared" si="371"/>
        <v>0</v>
      </c>
      <c r="BM175" s="35">
        <f t="shared" si="371"/>
        <v>0</v>
      </c>
      <c r="BN175" s="35">
        <f t="shared" si="239"/>
        <v>50000000</v>
      </c>
      <c r="BO175" s="35">
        <v>50000000</v>
      </c>
      <c r="BP175" s="35">
        <f t="shared" ref="BP175:BV175" si="372">SUM(BP176)</f>
        <v>0</v>
      </c>
      <c r="BQ175" s="35">
        <f t="shared" si="372"/>
        <v>0</v>
      </c>
      <c r="BR175" s="35">
        <f t="shared" si="372"/>
        <v>0</v>
      </c>
      <c r="BS175" s="35">
        <f t="shared" si="372"/>
        <v>0</v>
      </c>
      <c r="BT175" s="35">
        <f t="shared" si="372"/>
        <v>0</v>
      </c>
      <c r="BU175" s="35">
        <f t="shared" si="372"/>
        <v>0</v>
      </c>
      <c r="BV175" s="35">
        <f t="shared" si="372"/>
        <v>0</v>
      </c>
      <c r="BW175" s="35">
        <f t="shared" si="240"/>
        <v>50000000</v>
      </c>
      <c r="BX175" s="35">
        <f>BW175</f>
        <v>50000000</v>
      </c>
      <c r="BY175" s="35">
        <f t="shared" si="321"/>
        <v>0</v>
      </c>
      <c r="BZ175" s="35"/>
    </row>
    <row r="176" spans="1:78" ht="15.75" hidden="1" outlineLevel="4" thickBot="1" x14ac:dyDescent="0.25">
      <c r="A176" s="37"/>
      <c r="B176" s="38">
        <f t="shared" si="0"/>
        <v>0</v>
      </c>
      <c r="C176" s="39"/>
      <c r="D176" s="41"/>
      <c r="E176" s="41"/>
      <c r="F176" s="41"/>
      <c r="G176" s="41">
        <f t="shared" si="298"/>
        <v>0</v>
      </c>
      <c r="H176" s="40" t="s">
        <v>91</v>
      </c>
      <c r="I176" s="40">
        <v>90</v>
      </c>
      <c r="J176" s="42">
        <v>125000000</v>
      </c>
      <c r="K176" s="42"/>
      <c r="L176" s="42"/>
      <c r="M176" s="42"/>
      <c r="N176" s="42"/>
      <c r="O176" s="42">
        <f t="shared" si="323"/>
        <v>125000000</v>
      </c>
      <c r="P176" s="43">
        <f t="shared" si="299"/>
        <v>125000000</v>
      </c>
      <c r="Q176" s="40">
        <v>90</v>
      </c>
      <c r="R176" s="42">
        <v>125000000</v>
      </c>
      <c r="S176" s="42"/>
      <c r="T176" s="42"/>
      <c r="U176" s="42"/>
      <c r="V176" s="42"/>
      <c r="W176" s="42">
        <f t="shared" si="305"/>
        <v>125000000</v>
      </c>
      <c r="X176" s="40">
        <v>90</v>
      </c>
      <c r="Y176" s="42">
        <v>125000000</v>
      </c>
      <c r="Z176" s="42"/>
      <c r="AA176" s="42"/>
      <c r="AB176" s="42"/>
      <c r="AC176" s="42"/>
      <c r="AD176" s="42">
        <f t="shared" si="235"/>
        <v>125000000</v>
      </c>
      <c r="AE176" s="42">
        <v>125000000</v>
      </c>
      <c r="AF176" s="42"/>
      <c r="AG176" s="42"/>
      <c r="AH176" s="42"/>
      <c r="AI176" s="42"/>
      <c r="AJ176" s="42"/>
      <c r="AK176" s="42"/>
      <c r="AL176" s="42"/>
      <c r="AM176" s="42">
        <f t="shared" si="236"/>
        <v>125000000</v>
      </c>
      <c r="AN176" s="42">
        <v>125000000</v>
      </c>
      <c r="AO176" s="42"/>
      <c r="AP176" s="42"/>
      <c r="AQ176" s="42"/>
      <c r="AR176" s="42"/>
      <c r="AS176" s="42"/>
      <c r="AT176" s="42"/>
      <c r="AU176" s="42"/>
      <c r="AV176" s="42">
        <f t="shared" si="237"/>
        <v>125000000</v>
      </c>
      <c r="AW176" s="42">
        <v>125000000</v>
      </c>
      <c r="AX176" s="42"/>
      <c r="AY176" s="42"/>
      <c r="AZ176" s="42"/>
      <c r="BA176" s="42"/>
      <c r="BB176" s="42"/>
      <c r="BC176" s="42"/>
      <c r="BD176" s="42"/>
      <c r="BE176" s="42">
        <f t="shared" si="238"/>
        <v>125000000</v>
      </c>
      <c r="BF176" s="42">
        <v>125000000</v>
      </c>
      <c r="BG176" s="42"/>
      <c r="BH176" s="42"/>
      <c r="BI176" s="42"/>
      <c r="BJ176" s="42"/>
      <c r="BK176" s="42"/>
      <c r="BL176" s="42"/>
      <c r="BM176" s="42"/>
      <c r="BN176" s="42">
        <f t="shared" si="239"/>
        <v>125000000</v>
      </c>
      <c r="BO176" s="42">
        <v>125000000</v>
      </c>
      <c r="BP176" s="42"/>
      <c r="BQ176" s="42"/>
      <c r="BR176" s="42"/>
      <c r="BS176" s="42"/>
      <c r="BT176" s="42"/>
      <c r="BU176" s="42"/>
      <c r="BV176" s="42"/>
      <c r="BW176" s="42">
        <f t="shared" si="240"/>
        <v>125000000</v>
      </c>
      <c r="BX176" s="42"/>
      <c r="BY176" s="42">
        <f t="shared" si="321"/>
        <v>-125000000</v>
      </c>
      <c r="BZ176" s="42"/>
    </row>
    <row r="177" spans="1:78" ht="32.25" outlineLevel="2" thickBot="1" x14ac:dyDescent="0.25">
      <c r="A177" s="25" t="s">
        <v>71</v>
      </c>
      <c r="B177" s="26">
        <f t="shared" si="0"/>
        <v>12</v>
      </c>
      <c r="C177" s="46" t="s">
        <v>72</v>
      </c>
      <c r="D177" s="28">
        <f>SUM(D178,D180,D182)</f>
        <v>459419000</v>
      </c>
      <c r="E177" s="28">
        <f>SUM(E178,E180,E182)</f>
        <v>0</v>
      </c>
      <c r="F177" s="54"/>
      <c r="G177" s="28">
        <f t="shared" si="298"/>
        <v>459419000</v>
      </c>
      <c r="H177" s="52"/>
      <c r="I177" s="52"/>
      <c r="J177" s="27">
        <f>SUM(J178,J180,J182)</f>
        <v>478179000</v>
      </c>
      <c r="K177" s="27">
        <f>SUM(K178,K180,K182)</f>
        <v>0</v>
      </c>
      <c r="L177" s="27">
        <f>SUM(L178,L180,L182)</f>
        <v>0</v>
      </c>
      <c r="M177" s="27">
        <f>SUM(M178,M180,M182)</f>
        <v>0</v>
      </c>
      <c r="N177" s="27">
        <f>SUM(N178,N180,N182)</f>
        <v>0</v>
      </c>
      <c r="O177" s="27">
        <f t="shared" si="323"/>
        <v>478179000</v>
      </c>
      <c r="P177" s="29">
        <f t="shared" si="299"/>
        <v>18760000</v>
      </c>
      <c r="Q177" s="52"/>
      <c r="R177" s="27">
        <f>SUM(R178,R180,R182)</f>
        <v>492500000</v>
      </c>
      <c r="S177" s="27">
        <f>SUM(S178,S180,S182)</f>
        <v>0</v>
      </c>
      <c r="T177" s="27">
        <f>SUM(T178,T180,T182)</f>
        <v>0</v>
      </c>
      <c r="U177" s="27">
        <f>SUM(U178,U180,U182)</f>
        <v>0</v>
      </c>
      <c r="V177" s="27">
        <f>SUM(V178,V180,V182)</f>
        <v>0</v>
      </c>
      <c r="W177" s="27">
        <f t="shared" si="305"/>
        <v>492500000</v>
      </c>
      <c r="X177" s="52"/>
      <c r="Y177" s="27">
        <f>SUM(Y178,Y180,Y182)</f>
        <v>413400000</v>
      </c>
      <c r="Z177" s="27">
        <f>SUM(Z178,Z180,Z182)</f>
        <v>0</v>
      </c>
      <c r="AA177" s="27">
        <f>SUM(AA178,AA180,AA182)</f>
        <v>0</v>
      </c>
      <c r="AB177" s="27">
        <f>SUM(AB178,AB180,AB182)</f>
        <v>0</v>
      </c>
      <c r="AC177" s="27">
        <f>SUM(AC178,AC180,AC182)</f>
        <v>0</v>
      </c>
      <c r="AD177" s="27">
        <f t="shared" si="235"/>
        <v>413400000</v>
      </c>
      <c r="AE177" s="27">
        <f t="shared" ref="AE177:AL177" si="373">SUM(AE178,AE180,AE182)</f>
        <v>413400000</v>
      </c>
      <c r="AF177" s="27">
        <f t="shared" si="373"/>
        <v>0</v>
      </c>
      <c r="AG177" s="27">
        <f t="shared" si="373"/>
        <v>0</v>
      </c>
      <c r="AH177" s="27">
        <f t="shared" si="373"/>
        <v>0</v>
      </c>
      <c r="AI177" s="27">
        <f t="shared" si="373"/>
        <v>0</v>
      </c>
      <c r="AJ177" s="27">
        <f t="shared" si="373"/>
        <v>0</v>
      </c>
      <c r="AK177" s="27">
        <f t="shared" si="373"/>
        <v>0</v>
      </c>
      <c r="AL177" s="27">
        <f t="shared" si="373"/>
        <v>0</v>
      </c>
      <c r="AM177" s="27">
        <f t="shared" si="236"/>
        <v>413400000</v>
      </c>
      <c r="AN177" s="27">
        <f t="shared" ref="AN177:AU177" si="374">SUM(AN178,AN180,AN182)</f>
        <v>413400000</v>
      </c>
      <c r="AO177" s="27">
        <f t="shared" si="374"/>
        <v>0</v>
      </c>
      <c r="AP177" s="27">
        <f t="shared" si="374"/>
        <v>0</v>
      </c>
      <c r="AQ177" s="27">
        <f t="shared" si="374"/>
        <v>0</v>
      </c>
      <c r="AR177" s="27">
        <f t="shared" si="374"/>
        <v>0</v>
      </c>
      <c r="AS177" s="27">
        <f t="shared" si="374"/>
        <v>0</v>
      </c>
      <c r="AT177" s="27">
        <f t="shared" si="374"/>
        <v>0</v>
      </c>
      <c r="AU177" s="27">
        <f t="shared" si="374"/>
        <v>0</v>
      </c>
      <c r="AV177" s="27">
        <f t="shared" si="237"/>
        <v>413400000</v>
      </c>
      <c r="AW177" s="27">
        <f t="shared" ref="AW177:BD177" si="375">SUM(AW178,AW180,AW182)</f>
        <v>422968000</v>
      </c>
      <c r="AX177" s="27">
        <f t="shared" si="375"/>
        <v>0</v>
      </c>
      <c r="AY177" s="27">
        <f t="shared" si="375"/>
        <v>0</v>
      </c>
      <c r="AZ177" s="27">
        <f t="shared" si="375"/>
        <v>0</v>
      </c>
      <c r="BA177" s="27">
        <f t="shared" si="375"/>
        <v>0</v>
      </c>
      <c r="BB177" s="27">
        <f t="shared" si="375"/>
        <v>0</v>
      </c>
      <c r="BC177" s="27">
        <f t="shared" si="375"/>
        <v>0</v>
      </c>
      <c r="BD177" s="27">
        <f t="shared" si="375"/>
        <v>0</v>
      </c>
      <c r="BE177" s="27">
        <f t="shared" si="238"/>
        <v>422968000</v>
      </c>
      <c r="BF177" s="27">
        <f t="shared" ref="BF177:BM177" si="376">SUM(BF178,BF180,BF182)</f>
        <v>422968000</v>
      </c>
      <c r="BG177" s="27">
        <f t="shared" si="376"/>
        <v>0</v>
      </c>
      <c r="BH177" s="27">
        <f t="shared" si="376"/>
        <v>0</v>
      </c>
      <c r="BI177" s="27">
        <f t="shared" si="376"/>
        <v>0</v>
      </c>
      <c r="BJ177" s="27">
        <f t="shared" si="376"/>
        <v>0</v>
      </c>
      <c r="BK177" s="27">
        <f t="shared" si="376"/>
        <v>0</v>
      </c>
      <c r="BL177" s="27">
        <f t="shared" si="376"/>
        <v>0</v>
      </c>
      <c r="BM177" s="27">
        <f t="shared" si="376"/>
        <v>0</v>
      </c>
      <c r="BN177" s="27">
        <f t="shared" si="239"/>
        <v>422968000</v>
      </c>
      <c r="BO177" s="27">
        <f t="shared" ref="BO177:BV177" si="377">SUM(BO178,BO180,BO182)</f>
        <v>419998000</v>
      </c>
      <c r="BP177" s="27">
        <f t="shared" si="377"/>
        <v>0</v>
      </c>
      <c r="BQ177" s="27">
        <f t="shared" si="377"/>
        <v>0</v>
      </c>
      <c r="BR177" s="27">
        <f t="shared" si="377"/>
        <v>0</v>
      </c>
      <c r="BS177" s="27">
        <f t="shared" si="377"/>
        <v>0</v>
      </c>
      <c r="BT177" s="27">
        <f t="shared" si="377"/>
        <v>0</v>
      </c>
      <c r="BU177" s="27">
        <f t="shared" si="377"/>
        <v>0</v>
      </c>
      <c r="BV177" s="27">
        <f t="shared" si="377"/>
        <v>0</v>
      </c>
      <c r="BW177" s="27">
        <f t="shared" si="240"/>
        <v>419998000</v>
      </c>
      <c r="BX177" s="27">
        <f t="shared" ref="BX177" si="378">SUM(BX178,BX180,BX182)</f>
        <v>419998000</v>
      </c>
      <c r="BY177" s="27">
        <f t="shared" si="321"/>
        <v>0</v>
      </c>
      <c r="BZ177" s="27"/>
    </row>
    <row r="178" spans="1:78" ht="16.5" outlineLevel="3" collapsed="1" thickBot="1" x14ac:dyDescent="0.25">
      <c r="A178" s="30" t="s">
        <v>73</v>
      </c>
      <c r="B178" s="31">
        <f t="shared" si="0"/>
        <v>15</v>
      </c>
      <c r="C178" s="32" t="s">
        <v>74</v>
      </c>
      <c r="D178" s="34">
        <v>2160000</v>
      </c>
      <c r="E178" s="34"/>
      <c r="F178" s="55"/>
      <c r="G178" s="34">
        <f t="shared" si="298"/>
        <v>2160000</v>
      </c>
      <c r="H178" s="33"/>
      <c r="I178" s="33"/>
      <c r="J178" s="35">
        <f>SUM(J179)</f>
        <v>2400000</v>
      </c>
      <c r="K178" s="35">
        <f>SUM(K179)</f>
        <v>0</v>
      </c>
      <c r="L178" s="35">
        <f>SUM(L179)</f>
        <v>0</v>
      </c>
      <c r="M178" s="35">
        <f>SUM(M179)</f>
        <v>0</v>
      </c>
      <c r="N178" s="35">
        <f>SUM(N179)</f>
        <v>0</v>
      </c>
      <c r="O178" s="35">
        <f t="shared" si="323"/>
        <v>2400000</v>
      </c>
      <c r="P178" s="36">
        <f t="shared" si="299"/>
        <v>240000</v>
      </c>
      <c r="Q178" s="33"/>
      <c r="R178" s="35">
        <f>SUM(R179)</f>
        <v>2400000</v>
      </c>
      <c r="S178" s="35">
        <f>SUM(S179)</f>
        <v>0</v>
      </c>
      <c r="T178" s="35">
        <f>SUM(T179)</f>
        <v>0</v>
      </c>
      <c r="U178" s="35">
        <f>SUM(U179)</f>
        <v>0</v>
      </c>
      <c r="V178" s="35">
        <f>SUM(V179)</f>
        <v>0</v>
      </c>
      <c r="W178" s="35">
        <f t="shared" si="305"/>
        <v>2400000</v>
      </c>
      <c r="X178" s="33"/>
      <c r="Y178" s="35">
        <f t="shared" ref="Y178:BV178" si="379">SUM(Y179)</f>
        <v>2400000</v>
      </c>
      <c r="Z178" s="35">
        <f t="shared" si="379"/>
        <v>0</v>
      </c>
      <c r="AA178" s="35">
        <f t="shared" si="379"/>
        <v>0</v>
      </c>
      <c r="AB178" s="35">
        <f t="shared" si="379"/>
        <v>0</v>
      </c>
      <c r="AC178" s="35">
        <f t="shared" si="379"/>
        <v>0</v>
      </c>
      <c r="AD178" s="35">
        <f t="shared" si="235"/>
        <v>2400000</v>
      </c>
      <c r="AE178" s="35">
        <f t="shared" si="379"/>
        <v>2400000</v>
      </c>
      <c r="AF178" s="35">
        <f t="shared" si="379"/>
        <v>0</v>
      </c>
      <c r="AG178" s="35">
        <f t="shared" si="379"/>
        <v>0</v>
      </c>
      <c r="AH178" s="35">
        <f t="shared" si="379"/>
        <v>0</v>
      </c>
      <c r="AI178" s="35">
        <f t="shared" si="379"/>
        <v>0</v>
      </c>
      <c r="AJ178" s="35">
        <f t="shared" si="379"/>
        <v>0</v>
      </c>
      <c r="AK178" s="35">
        <f t="shared" si="379"/>
        <v>0</v>
      </c>
      <c r="AL178" s="35">
        <f t="shared" si="379"/>
        <v>0</v>
      </c>
      <c r="AM178" s="35">
        <f t="shared" si="236"/>
        <v>2400000</v>
      </c>
      <c r="AN178" s="35">
        <f t="shared" si="379"/>
        <v>2400000</v>
      </c>
      <c r="AO178" s="35">
        <f t="shared" si="379"/>
        <v>0</v>
      </c>
      <c r="AP178" s="35">
        <f t="shared" si="379"/>
        <v>0</v>
      </c>
      <c r="AQ178" s="35">
        <f t="shared" si="379"/>
        <v>0</v>
      </c>
      <c r="AR178" s="35">
        <f t="shared" si="379"/>
        <v>0</v>
      </c>
      <c r="AS178" s="35">
        <f t="shared" si="379"/>
        <v>0</v>
      </c>
      <c r="AT178" s="35">
        <f t="shared" si="379"/>
        <v>0</v>
      </c>
      <c r="AU178" s="35">
        <f t="shared" si="379"/>
        <v>0</v>
      </c>
      <c r="AV178" s="35">
        <f t="shared" si="237"/>
        <v>2400000</v>
      </c>
      <c r="AW178" s="35">
        <f t="shared" si="379"/>
        <v>2400000</v>
      </c>
      <c r="AX178" s="35">
        <f t="shared" si="379"/>
        <v>0</v>
      </c>
      <c r="AY178" s="35">
        <f t="shared" si="379"/>
        <v>0</v>
      </c>
      <c r="AZ178" s="35">
        <f t="shared" si="379"/>
        <v>0</v>
      </c>
      <c r="BA178" s="35">
        <f t="shared" si="379"/>
        <v>0</v>
      </c>
      <c r="BB178" s="35">
        <f t="shared" si="379"/>
        <v>0</v>
      </c>
      <c r="BC178" s="35">
        <f t="shared" si="379"/>
        <v>0</v>
      </c>
      <c r="BD178" s="35">
        <f t="shared" si="379"/>
        <v>0</v>
      </c>
      <c r="BE178" s="35">
        <f t="shared" si="238"/>
        <v>2400000</v>
      </c>
      <c r="BF178" s="35">
        <f t="shared" si="379"/>
        <v>2400000</v>
      </c>
      <c r="BG178" s="35">
        <f t="shared" si="379"/>
        <v>0</v>
      </c>
      <c r="BH178" s="35">
        <f t="shared" si="379"/>
        <v>0</v>
      </c>
      <c r="BI178" s="35">
        <f t="shared" si="379"/>
        <v>0</v>
      </c>
      <c r="BJ178" s="35">
        <f t="shared" si="379"/>
        <v>0</v>
      </c>
      <c r="BK178" s="35">
        <f t="shared" si="379"/>
        <v>0</v>
      </c>
      <c r="BL178" s="35">
        <f t="shared" si="379"/>
        <v>0</v>
      </c>
      <c r="BM178" s="35">
        <f t="shared" si="379"/>
        <v>0</v>
      </c>
      <c r="BN178" s="35">
        <f t="shared" si="239"/>
        <v>2400000</v>
      </c>
      <c r="BO178" s="35">
        <f t="shared" si="379"/>
        <v>2400000</v>
      </c>
      <c r="BP178" s="35">
        <f t="shared" si="379"/>
        <v>0</v>
      </c>
      <c r="BQ178" s="35">
        <f t="shared" si="379"/>
        <v>0</v>
      </c>
      <c r="BR178" s="35">
        <f t="shared" si="379"/>
        <v>0</v>
      </c>
      <c r="BS178" s="35">
        <f t="shared" si="379"/>
        <v>0</v>
      </c>
      <c r="BT178" s="35">
        <f t="shared" si="379"/>
        <v>0</v>
      </c>
      <c r="BU178" s="35">
        <f t="shared" si="379"/>
        <v>0</v>
      </c>
      <c r="BV178" s="35">
        <f t="shared" si="379"/>
        <v>0</v>
      </c>
      <c r="BW178" s="35">
        <f t="shared" si="240"/>
        <v>2400000</v>
      </c>
      <c r="BX178" s="35">
        <f>BW178</f>
        <v>2400000</v>
      </c>
      <c r="BY178" s="35">
        <f t="shared" si="321"/>
        <v>0</v>
      </c>
      <c r="BZ178" s="35"/>
    </row>
    <row r="179" spans="1:78" ht="15.75" hidden="1" outlineLevel="4" thickBot="1" x14ac:dyDescent="0.25">
      <c r="A179" s="37"/>
      <c r="B179" s="38">
        <f t="shared" si="0"/>
        <v>0</v>
      </c>
      <c r="C179" s="39"/>
      <c r="D179" s="41"/>
      <c r="E179" s="41"/>
      <c r="F179" s="41"/>
      <c r="G179" s="41">
        <f t="shared" si="298"/>
        <v>0</v>
      </c>
      <c r="H179" s="40" t="s">
        <v>41</v>
      </c>
      <c r="I179" s="40">
        <v>12</v>
      </c>
      <c r="J179" s="42">
        <v>2400000</v>
      </c>
      <c r="K179" s="42"/>
      <c r="L179" s="42"/>
      <c r="M179" s="42"/>
      <c r="N179" s="42"/>
      <c r="O179" s="42">
        <f t="shared" si="323"/>
        <v>2400000</v>
      </c>
      <c r="P179" s="43">
        <f t="shared" si="299"/>
        <v>2400000</v>
      </c>
      <c r="Q179" s="40">
        <v>12</v>
      </c>
      <c r="R179" s="42">
        <v>2400000</v>
      </c>
      <c r="S179" s="42"/>
      <c r="T179" s="42"/>
      <c r="U179" s="42"/>
      <c r="V179" s="42"/>
      <c r="W179" s="42">
        <f t="shared" si="305"/>
        <v>2400000</v>
      </c>
      <c r="X179" s="40">
        <v>12</v>
      </c>
      <c r="Y179" s="42">
        <v>2400000</v>
      </c>
      <c r="Z179" s="42"/>
      <c r="AA179" s="42"/>
      <c r="AB179" s="42"/>
      <c r="AC179" s="42"/>
      <c r="AD179" s="42">
        <f t="shared" si="235"/>
        <v>2400000</v>
      </c>
      <c r="AE179" s="42">
        <v>2400000</v>
      </c>
      <c r="AF179" s="42"/>
      <c r="AG179" s="42"/>
      <c r="AH179" s="42"/>
      <c r="AI179" s="42"/>
      <c r="AJ179" s="42"/>
      <c r="AK179" s="42"/>
      <c r="AL179" s="42"/>
      <c r="AM179" s="42">
        <f t="shared" si="236"/>
        <v>2400000</v>
      </c>
      <c r="AN179" s="42">
        <v>2400000</v>
      </c>
      <c r="AO179" s="42"/>
      <c r="AP179" s="42"/>
      <c r="AQ179" s="42"/>
      <c r="AR179" s="42"/>
      <c r="AS179" s="42"/>
      <c r="AT179" s="42"/>
      <c r="AU179" s="42"/>
      <c r="AV179" s="42">
        <f t="shared" si="237"/>
        <v>2400000</v>
      </c>
      <c r="AW179" s="42">
        <v>2400000</v>
      </c>
      <c r="AX179" s="42"/>
      <c r="AY179" s="42"/>
      <c r="AZ179" s="42"/>
      <c r="BA179" s="42"/>
      <c r="BB179" s="42"/>
      <c r="BC179" s="42"/>
      <c r="BD179" s="42"/>
      <c r="BE179" s="42">
        <f t="shared" si="238"/>
        <v>2400000</v>
      </c>
      <c r="BF179" s="42">
        <v>2400000</v>
      </c>
      <c r="BG179" s="42"/>
      <c r="BH179" s="42"/>
      <c r="BI179" s="42"/>
      <c r="BJ179" s="42"/>
      <c r="BK179" s="42"/>
      <c r="BL179" s="42"/>
      <c r="BM179" s="42"/>
      <c r="BN179" s="42">
        <f t="shared" si="239"/>
        <v>2400000</v>
      </c>
      <c r="BO179" s="42">
        <v>2400000</v>
      </c>
      <c r="BP179" s="42"/>
      <c r="BQ179" s="42"/>
      <c r="BR179" s="42"/>
      <c r="BS179" s="42"/>
      <c r="BT179" s="42"/>
      <c r="BU179" s="42"/>
      <c r="BV179" s="42"/>
      <c r="BW179" s="42">
        <f t="shared" si="240"/>
        <v>2400000</v>
      </c>
      <c r="BX179" s="42"/>
      <c r="BY179" s="42">
        <f t="shared" si="321"/>
        <v>-2400000</v>
      </c>
      <c r="BZ179" s="42"/>
    </row>
    <row r="180" spans="1:78" ht="32.25" outlineLevel="3" collapsed="1" thickBot="1" x14ac:dyDescent="0.25">
      <c r="A180" s="30" t="s">
        <v>75</v>
      </c>
      <c r="B180" s="31">
        <f t="shared" si="0"/>
        <v>15</v>
      </c>
      <c r="C180" s="32" t="s">
        <v>76</v>
      </c>
      <c r="D180" s="34">
        <v>253000000</v>
      </c>
      <c r="E180" s="34"/>
      <c r="F180" s="55"/>
      <c r="G180" s="34">
        <f t="shared" si="298"/>
        <v>253000000</v>
      </c>
      <c r="H180" s="33"/>
      <c r="I180" s="33"/>
      <c r="J180" s="35">
        <f>SUM(J181)</f>
        <v>253000000</v>
      </c>
      <c r="K180" s="35">
        <f>SUM(K181)</f>
        <v>0</v>
      </c>
      <c r="L180" s="35">
        <f>SUM(L181)</f>
        <v>0</v>
      </c>
      <c r="M180" s="35">
        <f>SUM(M181)</f>
        <v>0</v>
      </c>
      <c r="N180" s="35">
        <f>SUM(N181)</f>
        <v>0</v>
      </c>
      <c r="O180" s="35">
        <f t="shared" si="323"/>
        <v>253000000</v>
      </c>
      <c r="P180" s="36">
        <f t="shared" si="299"/>
        <v>0</v>
      </c>
      <c r="Q180" s="33"/>
      <c r="R180" s="35">
        <f>SUM(R181)</f>
        <v>260600000</v>
      </c>
      <c r="S180" s="35">
        <f>SUM(S181)</f>
        <v>0</v>
      </c>
      <c r="T180" s="35">
        <f>SUM(T181)</f>
        <v>0</v>
      </c>
      <c r="U180" s="35">
        <f>SUM(U181)</f>
        <v>0</v>
      </c>
      <c r="V180" s="35">
        <f>SUM(V181)</f>
        <v>0</v>
      </c>
      <c r="W180" s="35">
        <f t="shared" si="305"/>
        <v>260600000</v>
      </c>
      <c r="X180" s="33"/>
      <c r="Y180" s="35">
        <v>185000000</v>
      </c>
      <c r="Z180" s="35">
        <f>SUM(Z181)</f>
        <v>0</v>
      </c>
      <c r="AA180" s="35">
        <f>SUM(AA181)</f>
        <v>0</v>
      </c>
      <c r="AB180" s="35">
        <f>SUM(AB181)</f>
        <v>0</v>
      </c>
      <c r="AC180" s="35">
        <f>SUM(AC181)</f>
        <v>0</v>
      </c>
      <c r="AD180" s="35">
        <f t="shared" ref="AD180:AD200" si="380">SUM(Y180:AC180)</f>
        <v>185000000</v>
      </c>
      <c r="AE180" s="35">
        <v>185000000</v>
      </c>
      <c r="AF180" s="35">
        <f t="shared" ref="AF180:AL180" si="381">SUM(AF181)</f>
        <v>0</v>
      </c>
      <c r="AG180" s="35">
        <f t="shared" si="381"/>
        <v>0</v>
      </c>
      <c r="AH180" s="35">
        <f t="shared" si="381"/>
        <v>0</v>
      </c>
      <c r="AI180" s="35">
        <f t="shared" si="381"/>
        <v>0</v>
      </c>
      <c r="AJ180" s="35">
        <f t="shared" si="381"/>
        <v>0</v>
      </c>
      <c r="AK180" s="35">
        <f t="shared" si="381"/>
        <v>0</v>
      </c>
      <c r="AL180" s="35">
        <f t="shared" si="381"/>
        <v>0</v>
      </c>
      <c r="AM180" s="35">
        <f t="shared" ref="AM180:AM200" si="382">SUM(AE180:AL180)</f>
        <v>185000000</v>
      </c>
      <c r="AN180" s="35">
        <v>185000000</v>
      </c>
      <c r="AO180" s="35">
        <f t="shared" ref="AO180:AU180" si="383">SUM(AO181)</f>
        <v>0</v>
      </c>
      <c r="AP180" s="35">
        <f t="shared" si="383"/>
        <v>0</v>
      </c>
      <c r="AQ180" s="35">
        <f t="shared" si="383"/>
        <v>0</v>
      </c>
      <c r="AR180" s="35">
        <f t="shared" si="383"/>
        <v>0</v>
      </c>
      <c r="AS180" s="35">
        <f t="shared" si="383"/>
        <v>0</v>
      </c>
      <c r="AT180" s="35">
        <f t="shared" si="383"/>
        <v>0</v>
      </c>
      <c r="AU180" s="35">
        <f t="shared" si="383"/>
        <v>0</v>
      </c>
      <c r="AV180" s="35">
        <f t="shared" ref="AV180:AV200" si="384">SUM(AN180:AU180)</f>
        <v>185000000</v>
      </c>
      <c r="AW180" s="35">
        <v>185000000</v>
      </c>
      <c r="AX180" s="35">
        <f t="shared" ref="AX180:BD180" si="385">SUM(AX181)</f>
        <v>0</v>
      </c>
      <c r="AY180" s="35">
        <f t="shared" si="385"/>
        <v>0</v>
      </c>
      <c r="AZ180" s="35">
        <f t="shared" si="385"/>
        <v>0</v>
      </c>
      <c r="BA180" s="35">
        <f t="shared" si="385"/>
        <v>0</v>
      </c>
      <c r="BB180" s="35">
        <f t="shared" si="385"/>
        <v>0</v>
      </c>
      <c r="BC180" s="35">
        <f t="shared" si="385"/>
        <v>0</v>
      </c>
      <c r="BD180" s="35">
        <f t="shared" si="385"/>
        <v>0</v>
      </c>
      <c r="BE180" s="35">
        <f t="shared" ref="BE180:BE200" si="386">SUM(AW180:BD180)</f>
        <v>185000000</v>
      </c>
      <c r="BF180" s="35">
        <v>185000000</v>
      </c>
      <c r="BG180" s="35">
        <f t="shared" ref="BG180:BM180" si="387">SUM(BG181)</f>
        <v>0</v>
      </c>
      <c r="BH180" s="35">
        <f t="shared" si="387"/>
        <v>0</v>
      </c>
      <c r="BI180" s="35">
        <f t="shared" si="387"/>
        <v>0</v>
      </c>
      <c r="BJ180" s="35">
        <f t="shared" si="387"/>
        <v>0</v>
      </c>
      <c r="BK180" s="35">
        <f t="shared" si="387"/>
        <v>0</v>
      </c>
      <c r="BL180" s="35">
        <f t="shared" si="387"/>
        <v>0</v>
      </c>
      <c r="BM180" s="35">
        <f t="shared" si="387"/>
        <v>0</v>
      </c>
      <c r="BN180" s="35">
        <f t="shared" ref="BN180:BN200" si="388">SUM(BF180:BM180)</f>
        <v>185000000</v>
      </c>
      <c r="BO180" s="35">
        <v>185000000</v>
      </c>
      <c r="BP180" s="35">
        <f t="shared" ref="BP180:BV180" si="389">SUM(BP181)</f>
        <v>0</v>
      </c>
      <c r="BQ180" s="35">
        <f t="shared" si="389"/>
        <v>0</v>
      </c>
      <c r="BR180" s="35">
        <f t="shared" si="389"/>
        <v>0</v>
      </c>
      <c r="BS180" s="35">
        <f t="shared" si="389"/>
        <v>0</v>
      </c>
      <c r="BT180" s="35">
        <f t="shared" si="389"/>
        <v>0</v>
      </c>
      <c r="BU180" s="35">
        <f t="shared" si="389"/>
        <v>0</v>
      </c>
      <c r="BV180" s="35">
        <f t="shared" si="389"/>
        <v>0</v>
      </c>
      <c r="BW180" s="35">
        <f t="shared" ref="BW180:BW200" si="390">SUM(BO180:BV180)</f>
        <v>185000000</v>
      </c>
      <c r="BX180" s="35">
        <f>BW180</f>
        <v>185000000</v>
      </c>
      <c r="BY180" s="35">
        <f t="shared" si="321"/>
        <v>0</v>
      </c>
      <c r="BZ180" s="35"/>
    </row>
    <row r="181" spans="1:78" ht="45" hidden="1" customHeight="1" outlineLevel="4" thickBot="1" x14ac:dyDescent="0.25">
      <c r="A181" s="37"/>
      <c r="B181" s="38">
        <f t="shared" si="0"/>
        <v>0</v>
      </c>
      <c r="C181" s="39"/>
      <c r="D181" s="41"/>
      <c r="E181" s="41"/>
      <c r="F181" s="41"/>
      <c r="G181" s="41">
        <f t="shared" si="298"/>
        <v>0</v>
      </c>
      <c r="H181" s="40" t="s">
        <v>41</v>
      </c>
      <c r="I181" s="40">
        <v>12</v>
      </c>
      <c r="J181" s="42">
        <v>253000000</v>
      </c>
      <c r="K181" s="42"/>
      <c r="L181" s="42"/>
      <c r="M181" s="42"/>
      <c r="N181" s="42"/>
      <c r="O181" s="42">
        <f t="shared" si="323"/>
        <v>253000000</v>
      </c>
      <c r="P181" s="43">
        <f t="shared" si="299"/>
        <v>253000000</v>
      </c>
      <c r="Q181" s="40">
        <v>12</v>
      </c>
      <c r="R181" s="42">
        <v>260600000</v>
      </c>
      <c r="S181" s="42"/>
      <c r="T181" s="42"/>
      <c r="U181" s="42"/>
      <c r="V181" s="42"/>
      <c r="W181" s="42">
        <f t="shared" si="305"/>
        <v>260600000</v>
      </c>
      <c r="X181" s="40">
        <v>12</v>
      </c>
      <c r="Y181" s="42">
        <v>0</v>
      </c>
      <c r="Z181" s="42"/>
      <c r="AA181" s="42"/>
      <c r="AB181" s="42"/>
      <c r="AC181" s="42"/>
      <c r="AD181" s="42">
        <f t="shared" si="380"/>
        <v>0</v>
      </c>
      <c r="AE181" s="42">
        <v>0</v>
      </c>
      <c r="AF181" s="42"/>
      <c r="AG181" s="42"/>
      <c r="AH181" s="42"/>
      <c r="AI181" s="42"/>
      <c r="AJ181" s="42"/>
      <c r="AK181" s="42"/>
      <c r="AL181" s="42"/>
      <c r="AM181" s="42">
        <f t="shared" si="382"/>
        <v>0</v>
      </c>
      <c r="AN181" s="42">
        <v>0</v>
      </c>
      <c r="AO181" s="42"/>
      <c r="AP181" s="42"/>
      <c r="AQ181" s="42"/>
      <c r="AR181" s="42"/>
      <c r="AS181" s="42"/>
      <c r="AT181" s="42"/>
      <c r="AU181" s="42"/>
      <c r="AV181" s="42">
        <f t="shared" si="384"/>
        <v>0</v>
      </c>
      <c r="AW181" s="42">
        <v>0</v>
      </c>
      <c r="AX181" s="42"/>
      <c r="AY181" s="42"/>
      <c r="AZ181" s="42"/>
      <c r="BA181" s="42"/>
      <c r="BB181" s="42"/>
      <c r="BC181" s="42"/>
      <c r="BD181" s="42"/>
      <c r="BE181" s="42">
        <f t="shared" si="386"/>
        <v>0</v>
      </c>
      <c r="BF181" s="42">
        <v>0</v>
      </c>
      <c r="BG181" s="42"/>
      <c r="BH181" s="42"/>
      <c r="BI181" s="42"/>
      <c r="BJ181" s="42"/>
      <c r="BK181" s="42"/>
      <c r="BL181" s="42"/>
      <c r="BM181" s="42"/>
      <c r="BN181" s="42">
        <f t="shared" si="388"/>
        <v>0</v>
      </c>
      <c r="BO181" s="42">
        <v>0</v>
      </c>
      <c r="BP181" s="42"/>
      <c r="BQ181" s="42"/>
      <c r="BR181" s="42"/>
      <c r="BS181" s="42"/>
      <c r="BT181" s="42"/>
      <c r="BU181" s="42"/>
      <c r="BV181" s="42"/>
      <c r="BW181" s="42">
        <f t="shared" si="390"/>
        <v>0</v>
      </c>
      <c r="BX181" s="42"/>
      <c r="BY181" s="42">
        <f t="shared" si="321"/>
        <v>0</v>
      </c>
      <c r="BZ181" s="42"/>
    </row>
    <row r="182" spans="1:78" ht="16.5" outlineLevel="3" collapsed="1" thickBot="1" x14ac:dyDescent="0.25">
      <c r="A182" s="30" t="s">
        <v>77</v>
      </c>
      <c r="B182" s="31">
        <f t="shared" si="0"/>
        <v>15</v>
      </c>
      <c r="C182" s="32" t="s">
        <v>78</v>
      </c>
      <c r="D182" s="34">
        <v>204259000</v>
      </c>
      <c r="E182" s="34"/>
      <c r="F182" s="55"/>
      <c r="G182" s="34">
        <f t="shared" si="298"/>
        <v>204259000</v>
      </c>
      <c r="H182" s="33"/>
      <c r="I182" s="33"/>
      <c r="J182" s="35">
        <f>SUM(J183:J184)</f>
        <v>222779000</v>
      </c>
      <c r="K182" s="35">
        <f>SUM(K183:K184)</f>
        <v>0</v>
      </c>
      <c r="L182" s="35">
        <f>SUM(L183:L184)</f>
        <v>0</v>
      </c>
      <c r="M182" s="35">
        <f>SUM(M183:M184)</f>
        <v>0</v>
      </c>
      <c r="N182" s="35">
        <f>SUM(N183:N184)</f>
        <v>0</v>
      </c>
      <c r="O182" s="35">
        <f t="shared" si="323"/>
        <v>222779000</v>
      </c>
      <c r="P182" s="36">
        <f t="shared" si="299"/>
        <v>18520000</v>
      </c>
      <c r="Q182" s="33"/>
      <c r="R182" s="35">
        <f>SUM(R183:R184)</f>
        <v>229500000</v>
      </c>
      <c r="S182" s="35">
        <f>SUM(S183:S184)</f>
        <v>0</v>
      </c>
      <c r="T182" s="35">
        <f>SUM(T183:T184)</f>
        <v>0</v>
      </c>
      <c r="U182" s="35">
        <f>SUM(U183:U184)</f>
        <v>0</v>
      </c>
      <c r="V182" s="35">
        <f>SUM(V183:V184)</f>
        <v>0</v>
      </c>
      <c r="W182" s="35">
        <f t="shared" si="305"/>
        <v>229500000</v>
      </c>
      <c r="X182" s="33"/>
      <c r="Y182" s="35">
        <v>226000000</v>
      </c>
      <c r="Z182" s="35">
        <f>SUM(Z183:Z184)</f>
        <v>0</v>
      </c>
      <c r="AA182" s="35">
        <f>SUM(AA183:AA184)</f>
        <v>0</v>
      </c>
      <c r="AB182" s="35">
        <f>SUM(AB183:AB184)</f>
        <v>0</v>
      </c>
      <c r="AC182" s="35">
        <f>SUM(AC183:AC184)</f>
        <v>0</v>
      </c>
      <c r="AD182" s="35">
        <f t="shared" si="380"/>
        <v>226000000</v>
      </c>
      <c r="AE182" s="35">
        <v>226000000</v>
      </c>
      <c r="AF182" s="35">
        <f t="shared" ref="AF182:AL182" si="391">SUM(AF183:AF184)</f>
        <v>0</v>
      </c>
      <c r="AG182" s="35">
        <f t="shared" si="391"/>
        <v>0</v>
      </c>
      <c r="AH182" s="35">
        <f t="shared" si="391"/>
        <v>0</v>
      </c>
      <c r="AI182" s="35">
        <f t="shared" si="391"/>
        <v>0</v>
      </c>
      <c r="AJ182" s="35">
        <f t="shared" si="391"/>
        <v>0</v>
      </c>
      <c r="AK182" s="35">
        <f t="shared" si="391"/>
        <v>0</v>
      </c>
      <c r="AL182" s="35">
        <f t="shared" si="391"/>
        <v>0</v>
      </c>
      <c r="AM182" s="35">
        <f t="shared" si="382"/>
        <v>226000000</v>
      </c>
      <c r="AN182" s="35">
        <v>226000000</v>
      </c>
      <c r="AO182" s="35">
        <f t="shared" ref="AO182:AU182" si="392">SUM(AO183:AO184)</f>
        <v>0</v>
      </c>
      <c r="AP182" s="35">
        <f t="shared" si="392"/>
        <v>0</v>
      </c>
      <c r="AQ182" s="35">
        <f t="shared" si="392"/>
        <v>0</v>
      </c>
      <c r="AR182" s="35">
        <f t="shared" si="392"/>
        <v>0</v>
      </c>
      <c r="AS182" s="35">
        <f t="shared" si="392"/>
        <v>0</v>
      </c>
      <c r="AT182" s="35">
        <f t="shared" si="392"/>
        <v>0</v>
      </c>
      <c r="AU182" s="35">
        <f t="shared" si="392"/>
        <v>0</v>
      </c>
      <c r="AV182" s="35">
        <f t="shared" si="384"/>
        <v>226000000</v>
      </c>
      <c r="AW182" s="35">
        <f>226000000+9568000</f>
        <v>235568000</v>
      </c>
      <c r="AX182" s="35">
        <f t="shared" ref="AX182:BD182" si="393">SUM(AX183:AX184)</f>
        <v>0</v>
      </c>
      <c r="AY182" s="35">
        <f t="shared" si="393"/>
        <v>0</v>
      </c>
      <c r="AZ182" s="35">
        <f t="shared" si="393"/>
        <v>0</v>
      </c>
      <c r="BA182" s="35">
        <f t="shared" si="393"/>
        <v>0</v>
      </c>
      <c r="BB182" s="35">
        <f t="shared" si="393"/>
        <v>0</v>
      </c>
      <c r="BC182" s="35">
        <f t="shared" si="393"/>
        <v>0</v>
      </c>
      <c r="BD182" s="35">
        <f t="shared" si="393"/>
        <v>0</v>
      </c>
      <c r="BE182" s="35">
        <f t="shared" si="386"/>
        <v>235568000</v>
      </c>
      <c r="BF182" s="35">
        <f>226000000+9568000</f>
        <v>235568000</v>
      </c>
      <c r="BG182" s="35">
        <f t="shared" ref="BG182:BM182" si="394">SUM(BG183:BG184)</f>
        <v>0</v>
      </c>
      <c r="BH182" s="35">
        <f t="shared" si="394"/>
        <v>0</v>
      </c>
      <c r="BI182" s="35">
        <f t="shared" si="394"/>
        <v>0</v>
      </c>
      <c r="BJ182" s="35">
        <f t="shared" si="394"/>
        <v>0</v>
      </c>
      <c r="BK182" s="35">
        <f t="shared" si="394"/>
        <v>0</v>
      </c>
      <c r="BL182" s="35">
        <f t="shared" si="394"/>
        <v>0</v>
      </c>
      <c r="BM182" s="35">
        <f t="shared" si="394"/>
        <v>0</v>
      </c>
      <c r="BN182" s="35">
        <f t="shared" si="388"/>
        <v>235568000</v>
      </c>
      <c r="BO182" s="35">
        <f>226000000+9568000-2970000</f>
        <v>232598000</v>
      </c>
      <c r="BP182" s="35">
        <f t="shared" ref="BP182:BV182" si="395">SUM(BP183:BP184)</f>
        <v>0</v>
      </c>
      <c r="BQ182" s="35">
        <f t="shared" si="395"/>
        <v>0</v>
      </c>
      <c r="BR182" s="35">
        <f t="shared" si="395"/>
        <v>0</v>
      </c>
      <c r="BS182" s="35">
        <f t="shared" si="395"/>
        <v>0</v>
      </c>
      <c r="BT182" s="35">
        <f t="shared" si="395"/>
        <v>0</v>
      </c>
      <c r="BU182" s="35">
        <f t="shared" si="395"/>
        <v>0</v>
      </c>
      <c r="BV182" s="35">
        <f t="shared" si="395"/>
        <v>0</v>
      </c>
      <c r="BW182" s="35">
        <f t="shared" si="390"/>
        <v>232598000</v>
      </c>
      <c r="BX182" s="35">
        <f>BW182</f>
        <v>232598000</v>
      </c>
      <c r="BY182" s="35">
        <f t="shared" si="321"/>
        <v>0</v>
      </c>
      <c r="BZ182" s="35"/>
    </row>
    <row r="183" spans="1:78" ht="15.75" hidden="1" outlineLevel="4" thickBot="1" x14ac:dyDescent="0.25">
      <c r="A183" s="37"/>
      <c r="B183" s="38">
        <f t="shared" si="0"/>
        <v>0</v>
      </c>
      <c r="C183" s="39"/>
      <c r="D183" s="41"/>
      <c r="E183" s="41"/>
      <c r="F183" s="41"/>
      <c r="G183" s="41">
        <f t="shared" si="298"/>
        <v>0</v>
      </c>
      <c r="H183" s="40" t="s">
        <v>41</v>
      </c>
      <c r="I183" s="40">
        <v>12</v>
      </c>
      <c r="J183" s="42">
        <v>222779000</v>
      </c>
      <c r="K183" s="42"/>
      <c r="L183" s="42"/>
      <c r="M183" s="42"/>
      <c r="N183" s="42"/>
      <c r="O183" s="42">
        <f t="shared" si="323"/>
        <v>222779000</v>
      </c>
      <c r="P183" s="43">
        <f t="shared" si="299"/>
        <v>222779000</v>
      </c>
      <c r="Q183" s="40">
        <v>12</v>
      </c>
      <c r="R183" s="42">
        <v>195000000</v>
      </c>
      <c r="S183" s="42"/>
      <c r="T183" s="42"/>
      <c r="U183" s="42"/>
      <c r="V183" s="42"/>
      <c r="W183" s="42">
        <f t="shared" si="305"/>
        <v>195000000</v>
      </c>
      <c r="X183" s="40">
        <v>12</v>
      </c>
      <c r="Y183" s="42">
        <v>0</v>
      </c>
      <c r="Z183" s="42"/>
      <c r="AA183" s="42"/>
      <c r="AB183" s="42"/>
      <c r="AC183" s="42"/>
      <c r="AD183" s="42">
        <f t="shared" si="380"/>
        <v>0</v>
      </c>
      <c r="AE183" s="42">
        <v>0</v>
      </c>
      <c r="AF183" s="42"/>
      <c r="AG183" s="42"/>
      <c r="AH183" s="42"/>
      <c r="AI183" s="42"/>
      <c r="AJ183" s="42"/>
      <c r="AK183" s="42"/>
      <c r="AL183" s="42"/>
      <c r="AM183" s="42">
        <f t="shared" si="382"/>
        <v>0</v>
      </c>
      <c r="AN183" s="42">
        <v>0</v>
      </c>
      <c r="AO183" s="42"/>
      <c r="AP183" s="42"/>
      <c r="AQ183" s="42"/>
      <c r="AR183" s="42"/>
      <c r="AS183" s="42"/>
      <c r="AT183" s="42"/>
      <c r="AU183" s="42"/>
      <c r="AV183" s="42">
        <f t="shared" si="384"/>
        <v>0</v>
      </c>
      <c r="AW183" s="42">
        <v>0</v>
      </c>
      <c r="AX183" s="42"/>
      <c r="AY183" s="42"/>
      <c r="AZ183" s="42"/>
      <c r="BA183" s="42"/>
      <c r="BB183" s="42"/>
      <c r="BC183" s="42"/>
      <c r="BD183" s="42"/>
      <c r="BE183" s="42">
        <f t="shared" si="386"/>
        <v>0</v>
      </c>
      <c r="BF183" s="42">
        <v>0</v>
      </c>
      <c r="BG183" s="42"/>
      <c r="BH183" s="42"/>
      <c r="BI183" s="42"/>
      <c r="BJ183" s="42"/>
      <c r="BK183" s="42"/>
      <c r="BL183" s="42"/>
      <c r="BM183" s="42"/>
      <c r="BN183" s="42">
        <f t="shared" si="388"/>
        <v>0</v>
      </c>
      <c r="BO183" s="42">
        <v>0</v>
      </c>
      <c r="BP183" s="42"/>
      <c r="BQ183" s="42"/>
      <c r="BR183" s="42"/>
      <c r="BS183" s="42"/>
      <c r="BT183" s="42"/>
      <c r="BU183" s="42"/>
      <c r="BV183" s="42"/>
      <c r="BW183" s="42">
        <f t="shared" si="390"/>
        <v>0</v>
      </c>
      <c r="BX183" s="42"/>
      <c r="BY183" s="42">
        <f t="shared" si="321"/>
        <v>0</v>
      </c>
      <c r="BZ183" s="42"/>
    </row>
    <row r="184" spans="1:78" ht="15.75" hidden="1" outlineLevel="4" thickBot="1" x14ac:dyDescent="0.25">
      <c r="A184" s="37"/>
      <c r="B184" s="38">
        <f t="shared" si="0"/>
        <v>0</v>
      </c>
      <c r="C184" s="39"/>
      <c r="D184" s="41"/>
      <c r="E184" s="41"/>
      <c r="F184" s="41"/>
      <c r="G184" s="41">
        <f t="shared" si="298"/>
        <v>0</v>
      </c>
      <c r="H184" s="40" t="s">
        <v>87</v>
      </c>
      <c r="I184" s="40">
        <v>1</v>
      </c>
      <c r="J184" s="42"/>
      <c r="L184" s="42"/>
      <c r="M184" s="42"/>
      <c r="N184" s="42"/>
      <c r="O184" s="42">
        <f t="shared" si="323"/>
        <v>0</v>
      </c>
      <c r="P184" s="43">
        <f t="shared" si="299"/>
        <v>0</v>
      </c>
      <c r="Q184" s="40">
        <v>13</v>
      </c>
      <c r="R184" s="42">
        <v>34500000</v>
      </c>
      <c r="S184" s="42"/>
      <c r="T184" s="42"/>
      <c r="U184" s="42"/>
      <c r="V184" s="42"/>
      <c r="W184" s="42">
        <f>SUM(R184:V184)</f>
        <v>34500000</v>
      </c>
      <c r="X184" s="40">
        <v>13</v>
      </c>
      <c r="Y184" s="42">
        <v>0</v>
      </c>
      <c r="Z184" s="42"/>
      <c r="AA184" s="42"/>
      <c r="AB184" s="42"/>
      <c r="AC184" s="42"/>
      <c r="AD184" s="42">
        <f t="shared" si="380"/>
        <v>0</v>
      </c>
      <c r="AE184" s="42">
        <v>0</v>
      </c>
      <c r="AF184" s="42"/>
      <c r="AG184" s="42"/>
      <c r="AH184" s="42"/>
      <c r="AI184" s="42"/>
      <c r="AJ184" s="42"/>
      <c r="AK184" s="42"/>
      <c r="AL184" s="42"/>
      <c r="AM184" s="42">
        <f t="shared" si="382"/>
        <v>0</v>
      </c>
      <c r="AN184" s="42">
        <v>0</v>
      </c>
      <c r="AO184" s="42"/>
      <c r="AP184" s="42"/>
      <c r="AQ184" s="42"/>
      <c r="AR184" s="42"/>
      <c r="AS184" s="42"/>
      <c r="AT184" s="42"/>
      <c r="AU184" s="42"/>
      <c r="AV184" s="42">
        <f t="shared" si="384"/>
        <v>0</v>
      </c>
      <c r="AW184" s="42">
        <v>0</v>
      </c>
      <c r="AX184" s="42"/>
      <c r="AY184" s="42"/>
      <c r="AZ184" s="42"/>
      <c r="BA184" s="42"/>
      <c r="BB184" s="42"/>
      <c r="BC184" s="42"/>
      <c r="BD184" s="42"/>
      <c r="BE184" s="42">
        <f t="shared" si="386"/>
        <v>0</v>
      </c>
      <c r="BF184" s="42">
        <v>0</v>
      </c>
      <c r="BG184" s="42"/>
      <c r="BH184" s="42"/>
      <c r="BI184" s="42"/>
      <c r="BJ184" s="42"/>
      <c r="BK184" s="42"/>
      <c r="BL184" s="42"/>
      <c r="BM184" s="42"/>
      <c r="BN184" s="42">
        <f t="shared" si="388"/>
        <v>0</v>
      </c>
      <c r="BO184" s="42">
        <v>0</v>
      </c>
      <c r="BP184" s="42"/>
      <c r="BQ184" s="42"/>
      <c r="BR184" s="42"/>
      <c r="BS184" s="42"/>
      <c r="BT184" s="42"/>
      <c r="BU184" s="42"/>
      <c r="BV184" s="42"/>
      <c r="BW184" s="42">
        <f t="shared" si="390"/>
        <v>0</v>
      </c>
      <c r="BX184" s="42"/>
      <c r="BY184" s="42">
        <f t="shared" si="321"/>
        <v>0</v>
      </c>
      <c r="BZ184" s="42"/>
    </row>
    <row r="185" spans="1:78" ht="32.25" outlineLevel="2" thickBot="1" x14ac:dyDescent="0.25">
      <c r="A185" s="25" t="s">
        <v>92</v>
      </c>
      <c r="B185" s="26">
        <f t="shared" si="0"/>
        <v>12</v>
      </c>
      <c r="C185" s="46" t="s">
        <v>93</v>
      </c>
      <c r="D185" s="28">
        <f>SUM(D186,D188,D190,D192)</f>
        <v>0</v>
      </c>
      <c r="E185" s="28">
        <f>SUM(E186,E188,E190,E192)</f>
        <v>0</v>
      </c>
      <c r="F185" s="54"/>
      <c r="G185" s="28">
        <f t="shared" si="298"/>
        <v>0</v>
      </c>
      <c r="H185" s="52"/>
      <c r="I185" s="52"/>
      <c r="J185" s="27">
        <f>SUM(J186,J188,J190,J192)</f>
        <v>0</v>
      </c>
      <c r="K185" s="27">
        <f>SUM(K186,K188,K190,K192)</f>
        <v>0</v>
      </c>
      <c r="L185" s="27">
        <f>SUM(L186,L188,L190,L192)</f>
        <v>0</v>
      </c>
      <c r="M185" s="27">
        <f>SUM(M186,M188,M190,M192)</f>
        <v>0</v>
      </c>
      <c r="N185" s="27">
        <f>SUM(N186,N188,N190,N192)</f>
        <v>0</v>
      </c>
      <c r="O185" s="27">
        <f t="shared" si="323"/>
        <v>0</v>
      </c>
      <c r="P185" s="29">
        <f t="shared" si="299"/>
        <v>0</v>
      </c>
      <c r="Q185" s="52"/>
      <c r="R185" s="27">
        <f>SUM(R186,R188,R190,R192)</f>
        <v>3807000000</v>
      </c>
      <c r="S185" s="27">
        <f>SUM(S186,S188,S190,S192)</f>
        <v>0</v>
      </c>
      <c r="T185" s="27">
        <f>SUM(T186,T188,T190,T192)</f>
        <v>0</v>
      </c>
      <c r="U185" s="27">
        <f>SUM(U186,U188,U190,U192)</f>
        <v>0</v>
      </c>
      <c r="V185" s="27">
        <f>SUM(V186,V188,V190,V192)</f>
        <v>0</v>
      </c>
      <c r="W185" s="27">
        <f t="shared" si="305"/>
        <v>3807000000</v>
      </c>
      <c r="X185" s="52"/>
      <c r="Y185" s="27">
        <f>SUM(Y186,Y188,Y190,Y192)</f>
        <v>405000000</v>
      </c>
      <c r="Z185" s="27">
        <f>SUM(Z186,Z188,Z190,Z192)</f>
        <v>0</v>
      </c>
      <c r="AA185" s="27">
        <f>SUM(AA186,AA188,AA190,AA192)</f>
        <v>0</v>
      </c>
      <c r="AB185" s="27">
        <f>SUM(AB186,AB188,AB190,AB192)</f>
        <v>0</v>
      </c>
      <c r="AC185" s="27">
        <f>SUM(AC186,AC188,AC190,AC192)</f>
        <v>0</v>
      </c>
      <c r="AD185" s="27">
        <f t="shared" si="380"/>
        <v>405000000</v>
      </c>
      <c r="AE185" s="27">
        <f t="shared" ref="AE185:AL185" si="396">SUM(AE186,AE188,AE190,AE192)</f>
        <v>405000000</v>
      </c>
      <c r="AF185" s="27">
        <f t="shared" si="396"/>
        <v>0</v>
      </c>
      <c r="AG185" s="27">
        <f t="shared" si="396"/>
        <v>0</v>
      </c>
      <c r="AH185" s="27">
        <f t="shared" si="396"/>
        <v>0</v>
      </c>
      <c r="AI185" s="27">
        <f t="shared" si="396"/>
        <v>0</v>
      </c>
      <c r="AJ185" s="27">
        <f t="shared" si="396"/>
        <v>0</v>
      </c>
      <c r="AK185" s="27">
        <f t="shared" si="396"/>
        <v>0</v>
      </c>
      <c r="AL185" s="27">
        <f t="shared" si="396"/>
        <v>0</v>
      </c>
      <c r="AM185" s="27">
        <f t="shared" si="382"/>
        <v>405000000</v>
      </c>
      <c r="AN185" s="27">
        <f t="shared" ref="AN185:AU185" si="397">SUM(AN186,AN188,AN190,AN192)</f>
        <v>405000000</v>
      </c>
      <c r="AO185" s="27">
        <f t="shared" si="397"/>
        <v>0</v>
      </c>
      <c r="AP185" s="27">
        <f t="shared" si="397"/>
        <v>0</v>
      </c>
      <c r="AQ185" s="27">
        <f t="shared" si="397"/>
        <v>0</v>
      </c>
      <c r="AR185" s="27">
        <f t="shared" si="397"/>
        <v>0</v>
      </c>
      <c r="AS185" s="27">
        <f t="shared" si="397"/>
        <v>0</v>
      </c>
      <c r="AT185" s="27">
        <f t="shared" si="397"/>
        <v>0</v>
      </c>
      <c r="AU185" s="27">
        <f t="shared" si="397"/>
        <v>0</v>
      </c>
      <c r="AV185" s="27">
        <f t="shared" si="384"/>
        <v>405000000</v>
      </c>
      <c r="AW185" s="27">
        <f t="shared" ref="AW185:BD185" si="398">SUM(AW186,AW188,AW190,AW192)</f>
        <v>405000000</v>
      </c>
      <c r="AX185" s="27">
        <f t="shared" si="398"/>
        <v>0</v>
      </c>
      <c r="AY185" s="27">
        <f t="shared" si="398"/>
        <v>0</v>
      </c>
      <c r="AZ185" s="27">
        <f t="shared" si="398"/>
        <v>0</v>
      </c>
      <c r="BA185" s="27">
        <f t="shared" si="398"/>
        <v>0</v>
      </c>
      <c r="BB185" s="27">
        <f t="shared" si="398"/>
        <v>0</v>
      </c>
      <c r="BC185" s="27">
        <f t="shared" si="398"/>
        <v>0</v>
      </c>
      <c r="BD185" s="27">
        <f t="shared" si="398"/>
        <v>0</v>
      </c>
      <c r="BE185" s="27">
        <f t="shared" si="386"/>
        <v>405000000</v>
      </c>
      <c r="BF185" s="27">
        <f t="shared" ref="BF185:BM185" si="399">SUM(BF186,BF188,BF190,BF192)</f>
        <v>405000000</v>
      </c>
      <c r="BG185" s="27">
        <f t="shared" si="399"/>
        <v>0</v>
      </c>
      <c r="BH185" s="27">
        <f t="shared" si="399"/>
        <v>0</v>
      </c>
      <c r="BI185" s="27">
        <f t="shared" si="399"/>
        <v>0</v>
      </c>
      <c r="BJ185" s="27">
        <f t="shared" si="399"/>
        <v>0</v>
      </c>
      <c r="BK185" s="27">
        <f t="shared" si="399"/>
        <v>0</v>
      </c>
      <c r="BL185" s="27">
        <f t="shared" si="399"/>
        <v>0</v>
      </c>
      <c r="BM185" s="27">
        <f t="shared" si="399"/>
        <v>0</v>
      </c>
      <c r="BN185" s="27">
        <f t="shared" si="388"/>
        <v>405000000</v>
      </c>
      <c r="BO185" s="27">
        <f t="shared" ref="BO185:BV185" si="400">SUM(BO186,BO188,BO190,BO192)</f>
        <v>349360000</v>
      </c>
      <c r="BP185" s="27">
        <f t="shared" si="400"/>
        <v>0</v>
      </c>
      <c r="BQ185" s="27">
        <f t="shared" si="400"/>
        <v>0</v>
      </c>
      <c r="BR185" s="27">
        <f t="shared" si="400"/>
        <v>0</v>
      </c>
      <c r="BS185" s="27">
        <f t="shared" si="400"/>
        <v>0</v>
      </c>
      <c r="BT185" s="27">
        <f t="shared" si="400"/>
        <v>0</v>
      </c>
      <c r="BU185" s="27">
        <f t="shared" si="400"/>
        <v>0</v>
      </c>
      <c r="BV185" s="27">
        <f t="shared" si="400"/>
        <v>0</v>
      </c>
      <c r="BW185" s="27">
        <f t="shared" si="390"/>
        <v>349360000</v>
      </c>
      <c r="BX185" s="27">
        <f t="shared" ref="BX185" si="401">SUM(BX186,BX188,BX190,BX192)</f>
        <v>349360000</v>
      </c>
      <c r="BY185" s="27">
        <f t="shared" si="321"/>
        <v>0</v>
      </c>
      <c r="BZ185" s="27"/>
    </row>
    <row r="186" spans="1:78" ht="32.25" outlineLevel="3" collapsed="1" thickBot="1" x14ac:dyDescent="0.25">
      <c r="A186" s="30" t="s">
        <v>94</v>
      </c>
      <c r="B186" s="31">
        <f t="shared" si="0"/>
        <v>15</v>
      </c>
      <c r="C186" s="32" t="s">
        <v>95</v>
      </c>
      <c r="D186" s="34"/>
      <c r="E186" s="34"/>
      <c r="F186" s="55"/>
      <c r="G186" s="34">
        <f t="shared" si="298"/>
        <v>0</v>
      </c>
      <c r="H186" s="33"/>
      <c r="I186" s="33"/>
      <c r="J186" s="35">
        <f>SUM(J187)</f>
        <v>0</v>
      </c>
      <c r="K186" s="35">
        <f>SUM(K187)</f>
        <v>0</v>
      </c>
      <c r="L186" s="35">
        <f>SUM(L187)</f>
        <v>0</v>
      </c>
      <c r="M186" s="35">
        <f>SUM(M187)</f>
        <v>0</v>
      </c>
      <c r="N186" s="35">
        <f>SUM(N187)</f>
        <v>0</v>
      </c>
      <c r="O186" s="35">
        <f t="shared" si="323"/>
        <v>0</v>
      </c>
      <c r="P186" s="36">
        <f t="shared" si="299"/>
        <v>0</v>
      </c>
      <c r="Q186" s="33"/>
      <c r="R186" s="35">
        <f>SUM(R187)</f>
        <v>275000000</v>
      </c>
      <c r="S186" s="35">
        <f>SUM(S187)</f>
        <v>0</v>
      </c>
      <c r="T186" s="35">
        <f>SUM(T187)</f>
        <v>0</v>
      </c>
      <c r="U186" s="35">
        <f>SUM(U187)</f>
        <v>0</v>
      </c>
      <c r="V186" s="35">
        <f>SUM(V187)</f>
        <v>0</v>
      </c>
      <c r="W186" s="35">
        <f t="shared" si="305"/>
        <v>275000000</v>
      </c>
      <c r="X186" s="33"/>
      <c r="Y186" s="35">
        <v>0</v>
      </c>
      <c r="Z186" s="35">
        <f>SUM(Z187)</f>
        <v>0</v>
      </c>
      <c r="AA186" s="35">
        <f>SUM(AA187)</f>
        <v>0</v>
      </c>
      <c r="AB186" s="35">
        <f>SUM(AB187)</f>
        <v>0</v>
      </c>
      <c r="AC186" s="35">
        <f>SUM(AC187)</f>
        <v>0</v>
      </c>
      <c r="AD186" s="35">
        <f t="shared" si="380"/>
        <v>0</v>
      </c>
      <c r="AE186" s="35">
        <v>0</v>
      </c>
      <c r="AF186" s="35">
        <f t="shared" ref="AF186:AL186" si="402">SUM(AF187)</f>
        <v>0</v>
      </c>
      <c r="AG186" s="35">
        <f t="shared" si="402"/>
        <v>0</v>
      </c>
      <c r="AH186" s="35">
        <f t="shared" si="402"/>
        <v>0</v>
      </c>
      <c r="AI186" s="35">
        <f t="shared" si="402"/>
        <v>0</v>
      </c>
      <c r="AJ186" s="35">
        <f t="shared" si="402"/>
        <v>0</v>
      </c>
      <c r="AK186" s="35">
        <f t="shared" si="402"/>
        <v>0</v>
      </c>
      <c r="AL186" s="35">
        <f t="shared" si="402"/>
        <v>0</v>
      </c>
      <c r="AM186" s="35">
        <f t="shared" si="382"/>
        <v>0</v>
      </c>
      <c r="AN186" s="35">
        <v>0</v>
      </c>
      <c r="AO186" s="35">
        <f t="shared" ref="AO186:AU186" si="403">SUM(AO187)</f>
        <v>0</v>
      </c>
      <c r="AP186" s="35">
        <f t="shared" si="403"/>
        <v>0</v>
      </c>
      <c r="AQ186" s="35">
        <f t="shared" si="403"/>
        <v>0</v>
      </c>
      <c r="AR186" s="35">
        <f t="shared" si="403"/>
        <v>0</v>
      </c>
      <c r="AS186" s="35">
        <f t="shared" si="403"/>
        <v>0</v>
      </c>
      <c r="AT186" s="35">
        <f t="shared" si="403"/>
        <v>0</v>
      </c>
      <c r="AU186" s="35">
        <f t="shared" si="403"/>
        <v>0</v>
      </c>
      <c r="AV186" s="35">
        <f t="shared" si="384"/>
        <v>0</v>
      </c>
      <c r="AW186" s="35">
        <v>0</v>
      </c>
      <c r="AX186" s="35">
        <f t="shared" ref="AX186:BD186" si="404">SUM(AX187)</f>
        <v>0</v>
      </c>
      <c r="AY186" s="35">
        <f t="shared" si="404"/>
        <v>0</v>
      </c>
      <c r="AZ186" s="35">
        <f t="shared" si="404"/>
        <v>0</v>
      </c>
      <c r="BA186" s="35">
        <f t="shared" si="404"/>
        <v>0</v>
      </c>
      <c r="BB186" s="35">
        <f t="shared" si="404"/>
        <v>0</v>
      </c>
      <c r="BC186" s="35">
        <f t="shared" si="404"/>
        <v>0</v>
      </c>
      <c r="BD186" s="35">
        <f t="shared" si="404"/>
        <v>0</v>
      </c>
      <c r="BE186" s="35">
        <f t="shared" si="386"/>
        <v>0</v>
      </c>
      <c r="BF186" s="35">
        <v>0</v>
      </c>
      <c r="BG186" s="35">
        <f t="shared" ref="BG186:BM186" si="405">SUM(BG187)</f>
        <v>0</v>
      </c>
      <c r="BH186" s="35">
        <f t="shared" si="405"/>
        <v>0</v>
      </c>
      <c r="BI186" s="35">
        <f t="shared" si="405"/>
        <v>0</v>
      </c>
      <c r="BJ186" s="35">
        <f t="shared" si="405"/>
        <v>0</v>
      </c>
      <c r="BK186" s="35">
        <f t="shared" si="405"/>
        <v>0</v>
      </c>
      <c r="BL186" s="35">
        <f t="shared" si="405"/>
        <v>0</v>
      </c>
      <c r="BM186" s="35">
        <f t="shared" si="405"/>
        <v>0</v>
      </c>
      <c r="BN186" s="35">
        <f t="shared" si="388"/>
        <v>0</v>
      </c>
      <c r="BO186" s="35">
        <v>0</v>
      </c>
      <c r="BP186" s="35">
        <f t="shared" ref="BP186:BV186" si="406">SUM(BP187)</f>
        <v>0</v>
      </c>
      <c r="BQ186" s="35">
        <f t="shared" si="406"/>
        <v>0</v>
      </c>
      <c r="BR186" s="35">
        <f t="shared" si="406"/>
        <v>0</v>
      </c>
      <c r="BS186" s="35">
        <f t="shared" si="406"/>
        <v>0</v>
      </c>
      <c r="BT186" s="35">
        <f t="shared" si="406"/>
        <v>0</v>
      </c>
      <c r="BU186" s="35">
        <f t="shared" si="406"/>
        <v>0</v>
      </c>
      <c r="BV186" s="35">
        <f t="shared" si="406"/>
        <v>0</v>
      </c>
      <c r="BW186" s="35">
        <f t="shared" si="390"/>
        <v>0</v>
      </c>
      <c r="BX186" s="35">
        <f>BW186</f>
        <v>0</v>
      </c>
      <c r="BY186" s="35">
        <f t="shared" si="321"/>
        <v>0</v>
      </c>
      <c r="BZ186" s="35"/>
    </row>
    <row r="187" spans="1:78" ht="15.75" hidden="1" outlineLevel="4" thickBot="1" x14ac:dyDescent="0.25">
      <c r="A187" s="37"/>
      <c r="B187" s="38">
        <f t="shared" si="0"/>
        <v>0</v>
      </c>
      <c r="C187" s="39"/>
      <c r="D187" s="41"/>
      <c r="E187" s="41"/>
      <c r="F187" s="41"/>
      <c r="G187" s="41">
        <f t="shared" si="298"/>
        <v>0</v>
      </c>
      <c r="H187" s="40" t="s">
        <v>27</v>
      </c>
      <c r="I187" s="40">
        <v>0</v>
      </c>
      <c r="J187" s="42">
        <v>0</v>
      </c>
      <c r="K187" s="42"/>
      <c r="L187" s="42"/>
      <c r="M187" s="42"/>
      <c r="N187" s="42"/>
      <c r="O187" s="42">
        <f t="shared" si="323"/>
        <v>0</v>
      </c>
      <c r="P187" s="43">
        <f t="shared" si="299"/>
        <v>0</v>
      </c>
      <c r="Q187" s="40">
        <v>1</v>
      </c>
      <c r="R187" s="42">
        <v>275000000</v>
      </c>
      <c r="S187" s="42"/>
      <c r="T187" s="42"/>
      <c r="U187" s="42"/>
      <c r="V187" s="42"/>
      <c r="W187" s="42">
        <f t="shared" si="305"/>
        <v>275000000</v>
      </c>
      <c r="X187" s="40">
        <v>1</v>
      </c>
      <c r="Y187" s="42">
        <v>0</v>
      </c>
      <c r="Z187" s="42"/>
      <c r="AA187" s="42"/>
      <c r="AB187" s="42"/>
      <c r="AC187" s="42"/>
      <c r="AD187" s="42">
        <f t="shared" si="380"/>
        <v>0</v>
      </c>
      <c r="AE187" s="42">
        <v>0</v>
      </c>
      <c r="AF187" s="42"/>
      <c r="AG187" s="42"/>
      <c r="AH187" s="42"/>
      <c r="AI187" s="42"/>
      <c r="AJ187" s="42"/>
      <c r="AK187" s="42"/>
      <c r="AL187" s="42"/>
      <c r="AM187" s="42">
        <f t="shared" si="382"/>
        <v>0</v>
      </c>
      <c r="AN187" s="42">
        <v>0</v>
      </c>
      <c r="AO187" s="42"/>
      <c r="AP187" s="42"/>
      <c r="AQ187" s="42"/>
      <c r="AR187" s="42"/>
      <c r="AS187" s="42"/>
      <c r="AT187" s="42"/>
      <c r="AU187" s="42"/>
      <c r="AV187" s="42">
        <f t="shared" si="384"/>
        <v>0</v>
      </c>
      <c r="AW187" s="42">
        <v>0</v>
      </c>
      <c r="AX187" s="42"/>
      <c r="AY187" s="42"/>
      <c r="AZ187" s="42"/>
      <c r="BA187" s="42"/>
      <c r="BB187" s="42"/>
      <c r="BC187" s="42"/>
      <c r="BD187" s="42"/>
      <c r="BE187" s="42">
        <f t="shared" si="386"/>
        <v>0</v>
      </c>
      <c r="BF187" s="42">
        <v>0</v>
      </c>
      <c r="BG187" s="42"/>
      <c r="BH187" s="42"/>
      <c r="BI187" s="42"/>
      <c r="BJ187" s="42"/>
      <c r="BK187" s="42"/>
      <c r="BL187" s="42"/>
      <c r="BM187" s="42"/>
      <c r="BN187" s="42">
        <f t="shared" si="388"/>
        <v>0</v>
      </c>
      <c r="BO187" s="42">
        <v>0</v>
      </c>
      <c r="BP187" s="42"/>
      <c r="BQ187" s="42"/>
      <c r="BR187" s="42"/>
      <c r="BS187" s="42"/>
      <c r="BT187" s="42"/>
      <c r="BU187" s="42"/>
      <c r="BV187" s="42"/>
      <c r="BW187" s="42">
        <f t="shared" si="390"/>
        <v>0</v>
      </c>
      <c r="BX187" s="42"/>
      <c r="BY187" s="42">
        <f t="shared" si="321"/>
        <v>0</v>
      </c>
      <c r="BZ187" s="42"/>
    </row>
    <row r="188" spans="1:78" ht="16.5" outlineLevel="3" collapsed="1" thickBot="1" x14ac:dyDescent="0.25">
      <c r="A188" s="30" t="s">
        <v>96</v>
      </c>
      <c r="B188" s="31">
        <f t="shared" si="0"/>
        <v>15</v>
      </c>
      <c r="C188" s="32" t="s">
        <v>97</v>
      </c>
      <c r="D188" s="34"/>
      <c r="E188" s="34"/>
      <c r="F188" s="55"/>
      <c r="G188" s="34">
        <f t="shared" si="298"/>
        <v>0</v>
      </c>
      <c r="H188" s="33"/>
      <c r="I188" s="33"/>
      <c r="J188" s="35">
        <f>SUM(J189)</f>
        <v>0</v>
      </c>
      <c r="K188" s="35">
        <f>SUM(K189)</f>
        <v>0</v>
      </c>
      <c r="L188" s="35">
        <f>SUM(L189)</f>
        <v>0</v>
      </c>
      <c r="M188" s="35">
        <f>SUM(M189)</f>
        <v>0</v>
      </c>
      <c r="N188" s="35">
        <f>SUM(N189)</f>
        <v>0</v>
      </c>
      <c r="O188" s="35">
        <f t="shared" si="323"/>
        <v>0</v>
      </c>
      <c r="P188" s="36">
        <f t="shared" si="299"/>
        <v>0</v>
      </c>
      <c r="Q188" s="33"/>
      <c r="R188" s="35">
        <f>SUM(R189)</f>
        <v>12000000</v>
      </c>
      <c r="S188" s="35">
        <f>SUM(S189)</f>
        <v>0</v>
      </c>
      <c r="T188" s="35">
        <f>SUM(T189)</f>
        <v>0</v>
      </c>
      <c r="U188" s="35">
        <f>SUM(U189)</f>
        <v>0</v>
      </c>
      <c r="V188" s="35">
        <f>SUM(V189)</f>
        <v>0</v>
      </c>
      <c r="W188" s="35">
        <f t="shared" si="305"/>
        <v>12000000</v>
      </c>
      <c r="X188" s="33"/>
      <c r="Y188" s="35">
        <v>0</v>
      </c>
      <c r="Z188" s="35">
        <f>SUM(Z189)</f>
        <v>0</v>
      </c>
      <c r="AA188" s="35">
        <f>SUM(AA189)</f>
        <v>0</v>
      </c>
      <c r="AB188" s="35">
        <f>SUM(AB189)</f>
        <v>0</v>
      </c>
      <c r="AC188" s="35">
        <f>SUM(AC189)</f>
        <v>0</v>
      </c>
      <c r="AD188" s="35">
        <f t="shared" si="380"/>
        <v>0</v>
      </c>
      <c r="AE188" s="35">
        <v>0</v>
      </c>
      <c r="AF188" s="35">
        <f t="shared" ref="AF188:AL188" si="407">SUM(AF189)</f>
        <v>0</v>
      </c>
      <c r="AG188" s="35">
        <f t="shared" si="407"/>
        <v>0</v>
      </c>
      <c r="AH188" s="35">
        <f t="shared" si="407"/>
        <v>0</v>
      </c>
      <c r="AI188" s="35">
        <f t="shared" si="407"/>
        <v>0</v>
      </c>
      <c r="AJ188" s="35">
        <f t="shared" si="407"/>
        <v>0</v>
      </c>
      <c r="AK188" s="35">
        <f t="shared" si="407"/>
        <v>0</v>
      </c>
      <c r="AL188" s="35">
        <f t="shared" si="407"/>
        <v>0</v>
      </c>
      <c r="AM188" s="35">
        <f t="shared" si="382"/>
        <v>0</v>
      </c>
      <c r="AN188" s="35">
        <v>0</v>
      </c>
      <c r="AO188" s="35">
        <f t="shared" ref="AO188:AU188" si="408">SUM(AO189)</f>
        <v>0</v>
      </c>
      <c r="AP188" s="35">
        <f t="shared" si="408"/>
        <v>0</v>
      </c>
      <c r="AQ188" s="35">
        <f t="shared" si="408"/>
        <v>0</v>
      </c>
      <c r="AR188" s="35">
        <f t="shared" si="408"/>
        <v>0</v>
      </c>
      <c r="AS188" s="35">
        <f t="shared" si="408"/>
        <v>0</v>
      </c>
      <c r="AT188" s="35">
        <f t="shared" si="408"/>
        <v>0</v>
      </c>
      <c r="AU188" s="35">
        <f t="shared" si="408"/>
        <v>0</v>
      </c>
      <c r="AV188" s="35">
        <f t="shared" si="384"/>
        <v>0</v>
      </c>
      <c r="AW188" s="35">
        <v>0</v>
      </c>
      <c r="AX188" s="35">
        <f t="shared" ref="AX188:BD188" si="409">SUM(AX189)</f>
        <v>0</v>
      </c>
      <c r="AY188" s="35">
        <f t="shared" si="409"/>
        <v>0</v>
      </c>
      <c r="AZ188" s="35">
        <f t="shared" si="409"/>
        <v>0</v>
      </c>
      <c r="BA188" s="35">
        <f t="shared" si="409"/>
        <v>0</v>
      </c>
      <c r="BB188" s="35">
        <f t="shared" si="409"/>
        <v>0</v>
      </c>
      <c r="BC188" s="35">
        <f t="shared" si="409"/>
        <v>0</v>
      </c>
      <c r="BD188" s="35">
        <f t="shared" si="409"/>
        <v>0</v>
      </c>
      <c r="BE188" s="35">
        <f t="shared" si="386"/>
        <v>0</v>
      </c>
      <c r="BF188" s="35">
        <v>0</v>
      </c>
      <c r="BG188" s="35">
        <f t="shared" ref="BG188:BM188" si="410">SUM(BG189)</f>
        <v>0</v>
      </c>
      <c r="BH188" s="35">
        <f t="shared" si="410"/>
        <v>0</v>
      </c>
      <c r="BI188" s="35">
        <f t="shared" si="410"/>
        <v>0</v>
      </c>
      <c r="BJ188" s="35">
        <f t="shared" si="410"/>
        <v>0</v>
      </c>
      <c r="BK188" s="35">
        <f t="shared" si="410"/>
        <v>0</v>
      </c>
      <c r="BL188" s="35">
        <f t="shared" si="410"/>
        <v>0</v>
      </c>
      <c r="BM188" s="35">
        <f t="shared" si="410"/>
        <v>0</v>
      </c>
      <c r="BN188" s="35">
        <f t="shared" si="388"/>
        <v>0</v>
      </c>
      <c r="BO188" s="35">
        <v>0</v>
      </c>
      <c r="BP188" s="35">
        <f t="shared" ref="BP188:BV188" si="411">SUM(BP189)</f>
        <v>0</v>
      </c>
      <c r="BQ188" s="35">
        <f t="shared" si="411"/>
        <v>0</v>
      </c>
      <c r="BR188" s="35">
        <f t="shared" si="411"/>
        <v>0</v>
      </c>
      <c r="BS188" s="35">
        <f t="shared" si="411"/>
        <v>0</v>
      </c>
      <c r="BT188" s="35">
        <f t="shared" si="411"/>
        <v>0</v>
      </c>
      <c r="BU188" s="35">
        <f t="shared" si="411"/>
        <v>0</v>
      </c>
      <c r="BV188" s="35">
        <f t="shared" si="411"/>
        <v>0</v>
      </c>
      <c r="BW188" s="35">
        <f t="shared" si="390"/>
        <v>0</v>
      </c>
      <c r="BX188" s="35">
        <f>BW188</f>
        <v>0</v>
      </c>
      <c r="BY188" s="35">
        <f t="shared" si="321"/>
        <v>0</v>
      </c>
      <c r="BZ188" s="35"/>
    </row>
    <row r="189" spans="1:78" ht="31.5" hidden="1" customHeight="1" outlineLevel="4" thickBot="1" x14ac:dyDescent="0.25">
      <c r="A189" s="37"/>
      <c r="B189" s="38">
        <f t="shared" si="0"/>
        <v>0</v>
      </c>
      <c r="C189" s="39"/>
      <c r="D189" s="41"/>
      <c r="E189" s="41"/>
      <c r="F189" s="41"/>
      <c r="G189" s="41">
        <f t="shared" si="298"/>
        <v>0</v>
      </c>
      <c r="H189" s="40" t="s">
        <v>27</v>
      </c>
      <c r="I189" s="40">
        <v>0</v>
      </c>
      <c r="J189" s="42">
        <v>0</v>
      </c>
      <c r="K189" s="42"/>
      <c r="L189" s="42"/>
      <c r="M189" s="42"/>
      <c r="N189" s="42"/>
      <c r="O189" s="42">
        <f t="shared" si="323"/>
        <v>0</v>
      </c>
      <c r="P189" s="43">
        <f t="shared" si="299"/>
        <v>0</v>
      </c>
      <c r="Q189" s="40">
        <v>4</v>
      </c>
      <c r="R189" s="42">
        <v>12000000</v>
      </c>
      <c r="S189" s="42"/>
      <c r="T189" s="42"/>
      <c r="U189" s="42"/>
      <c r="V189" s="42"/>
      <c r="W189" s="42">
        <f t="shared" si="305"/>
        <v>12000000</v>
      </c>
      <c r="X189" s="40">
        <v>4</v>
      </c>
      <c r="Y189" s="42">
        <v>0</v>
      </c>
      <c r="Z189" s="42"/>
      <c r="AA189" s="42"/>
      <c r="AB189" s="42"/>
      <c r="AC189" s="42"/>
      <c r="AD189" s="42">
        <f t="shared" si="380"/>
        <v>0</v>
      </c>
      <c r="AE189" s="42">
        <v>0</v>
      </c>
      <c r="AF189" s="42"/>
      <c r="AG189" s="42"/>
      <c r="AH189" s="42"/>
      <c r="AI189" s="42"/>
      <c r="AJ189" s="42"/>
      <c r="AK189" s="42"/>
      <c r="AL189" s="42"/>
      <c r="AM189" s="42">
        <f t="shared" si="382"/>
        <v>0</v>
      </c>
      <c r="AN189" s="42">
        <v>0</v>
      </c>
      <c r="AO189" s="42"/>
      <c r="AP189" s="42"/>
      <c r="AQ189" s="42"/>
      <c r="AR189" s="42"/>
      <c r="AS189" s="42"/>
      <c r="AT189" s="42"/>
      <c r="AU189" s="42"/>
      <c r="AV189" s="42">
        <f t="shared" si="384"/>
        <v>0</v>
      </c>
      <c r="AW189" s="42">
        <v>0</v>
      </c>
      <c r="AX189" s="42"/>
      <c r="AY189" s="42"/>
      <c r="AZ189" s="42"/>
      <c r="BA189" s="42"/>
      <c r="BB189" s="42"/>
      <c r="BC189" s="42"/>
      <c r="BD189" s="42"/>
      <c r="BE189" s="42">
        <f t="shared" si="386"/>
        <v>0</v>
      </c>
      <c r="BF189" s="42">
        <v>0</v>
      </c>
      <c r="BG189" s="42"/>
      <c r="BH189" s="42"/>
      <c r="BI189" s="42"/>
      <c r="BJ189" s="42"/>
      <c r="BK189" s="42"/>
      <c r="BL189" s="42"/>
      <c r="BM189" s="42"/>
      <c r="BN189" s="42">
        <f t="shared" si="388"/>
        <v>0</v>
      </c>
      <c r="BO189" s="42">
        <v>0</v>
      </c>
      <c r="BP189" s="42"/>
      <c r="BQ189" s="42"/>
      <c r="BR189" s="42"/>
      <c r="BS189" s="42"/>
      <c r="BT189" s="42"/>
      <c r="BU189" s="42"/>
      <c r="BV189" s="42"/>
      <c r="BW189" s="42">
        <f t="shared" si="390"/>
        <v>0</v>
      </c>
      <c r="BX189" s="42"/>
      <c r="BY189" s="42">
        <f t="shared" si="321"/>
        <v>0</v>
      </c>
      <c r="BZ189" s="42"/>
    </row>
    <row r="190" spans="1:78" ht="16.5" outlineLevel="3" collapsed="1" thickBot="1" x14ac:dyDescent="0.25">
      <c r="A190" s="30" t="s">
        <v>98</v>
      </c>
      <c r="B190" s="31">
        <f t="shared" si="0"/>
        <v>15</v>
      </c>
      <c r="C190" s="32" t="s">
        <v>99</v>
      </c>
      <c r="D190" s="34"/>
      <c r="E190" s="34"/>
      <c r="F190" s="55"/>
      <c r="G190" s="34">
        <f t="shared" si="298"/>
        <v>0</v>
      </c>
      <c r="H190" s="33"/>
      <c r="I190" s="33"/>
      <c r="J190" s="35">
        <f>SUM(J191)</f>
        <v>0</v>
      </c>
      <c r="K190" s="35">
        <f>SUM(K191)</f>
        <v>0</v>
      </c>
      <c r="L190" s="35">
        <f>SUM(L191)</f>
        <v>0</v>
      </c>
      <c r="M190" s="35">
        <f>SUM(M191)</f>
        <v>0</v>
      </c>
      <c r="N190" s="35">
        <f>SUM(N191)</f>
        <v>0</v>
      </c>
      <c r="O190" s="35">
        <f t="shared" si="323"/>
        <v>0</v>
      </c>
      <c r="P190" s="36">
        <f t="shared" si="299"/>
        <v>0</v>
      </c>
      <c r="Q190" s="33"/>
      <c r="R190" s="35">
        <f>SUM(R191)</f>
        <v>20000000</v>
      </c>
      <c r="S190" s="35">
        <f>SUM(S191)</f>
        <v>0</v>
      </c>
      <c r="T190" s="35">
        <f>SUM(T191)</f>
        <v>0</v>
      </c>
      <c r="U190" s="35">
        <f>SUM(U191)</f>
        <v>0</v>
      </c>
      <c r="V190" s="35">
        <f>SUM(V191)</f>
        <v>0</v>
      </c>
      <c r="W190" s="35">
        <f t="shared" si="305"/>
        <v>20000000</v>
      </c>
      <c r="X190" s="33"/>
      <c r="Y190" s="35">
        <v>5000000</v>
      </c>
      <c r="Z190" s="35">
        <f>SUM(Z191)</f>
        <v>0</v>
      </c>
      <c r="AA190" s="35">
        <f>SUM(AA191)</f>
        <v>0</v>
      </c>
      <c r="AB190" s="35">
        <f>SUM(AB191)</f>
        <v>0</v>
      </c>
      <c r="AC190" s="35">
        <f>SUM(AC191)</f>
        <v>0</v>
      </c>
      <c r="AD190" s="35">
        <f t="shared" si="380"/>
        <v>5000000</v>
      </c>
      <c r="AE190" s="35">
        <v>5000000</v>
      </c>
      <c r="AF190" s="35">
        <f t="shared" ref="AF190:AL190" si="412">SUM(AF191)</f>
        <v>0</v>
      </c>
      <c r="AG190" s="35">
        <f t="shared" si="412"/>
        <v>0</v>
      </c>
      <c r="AH190" s="35">
        <f t="shared" si="412"/>
        <v>0</v>
      </c>
      <c r="AI190" s="35">
        <f t="shared" si="412"/>
        <v>0</v>
      </c>
      <c r="AJ190" s="35">
        <f t="shared" si="412"/>
        <v>0</v>
      </c>
      <c r="AK190" s="35">
        <f t="shared" si="412"/>
        <v>0</v>
      </c>
      <c r="AL190" s="35">
        <f t="shared" si="412"/>
        <v>0</v>
      </c>
      <c r="AM190" s="35">
        <f t="shared" si="382"/>
        <v>5000000</v>
      </c>
      <c r="AN190" s="35">
        <v>5000000</v>
      </c>
      <c r="AO190" s="35">
        <f t="shared" ref="AO190:AU190" si="413">SUM(AO191)</f>
        <v>0</v>
      </c>
      <c r="AP190" s="35">
        <f t="shared" si="413"/>
        <v>0</v>
      </c>
      <c r="AQ190" s="35">
        <f t="shared" si="413"/>
        <v>0</v>
      </c>
      <c r="AR190" s="35">
        <f t="shared" si="413"/>
        <v>0</v>
      </c>
      <c r="AS190" s="35">
        <f t="shared" si="413"/>
        <v>0</v>
      </c>
      <c r="AT190" s="35">
        <f t="shared" si="413"/>
        <v>0</v>
      </c>
      <c r="AU190" s="35">
        <f t="shared" si="413"/>
        <v>0</v>
      </c>
      <c r="AV190" s="35">
        <f t="shared" si="384"/>
        <v>5000000</v>
      </c>
      <c r="AW190" s="35">
        <v>5000000</v>
      </c>
      <c r="AX190" s="35">
        <f t="shared" ref="AX190:BD190" si="414">SUM(AX191)</f>
        <v>0</v>
      </c>
      <c r="AY190" s="35">
        <f t="shared" si="414"/>
        <v>0</v>
      </c>
      <c r="AZ190" s="35">
        <f t="shared" si="414"/>
        <v>0</v>
      </c>
      <c r="BA190" s="35">
        <f t="shared" si="414"/>
        <v>0</v>
      </c>
      <c r="BB190" s="35">
        <f t="shared" si="414"/>
        <v>0</v>
      </c>
      <c r="BC190" s="35">
        <f t="shared" si="414"/>
        <v>0</v>
      </c>
      <c r="BD190" s="35">
        <f t="shared" si="414"/>
        <v>0</v>
      </c>
      <c r="BE190" s="35">
        <f t="shared" si="386"/>
        <v>5000000</v>
      </c>
      <c r="BF190" s="35">
        <v>5000000</v>
      </c>
      <c r="BG190" s="35">
        <f t="shared" ref="BG190:BM190" si="415">SUM(BG191)</f>
        <v>0</v>
      </c>
      <c r="BH190" s="35">
        <f t="shared" si="415"/>
        <v>0</v>
      </c>
      <c r="BI190" s="35">
        <f t="shared" si="415"/>
        <v>0</v>
      </c>
      <c r="BJ190" s="35">
        <f t="shared" si="415"/>
        <v>0</v>
      </c>
      <c r="BK190" s="35">
        <f t="shared" si="415"/>
        <v>0</v>
      </c>
      <c r="BL190" s="35">
        <f t="shared" si="415"/>
        <v>0</v>
      </c>
      <c r="BM190" s="35">
        <f t="shared" si="415"/>
        <v>0</v>
      </c>
      <c r="BN190" s="35">
        <f t="shared" si="388"/>
        <v>5000000</v>
      </c>
      <c r="BO190" s="35">
        <v>5000000</v>
      </c>
      <c r="BP190" s="35">
        <f t="shared" ref="BP190:BV190" si="416">SUM(BP191)</f>
        <v>0</v>
      </c>
      <c r="BQ190" s="35">
        <f t="shared" si="416"/>
        <v>0</v>
      </c>
      <c r="BR190" s="35">
        <f t="shared" si="416"/>
        <v>0</v>
      </c>
      <c r="BS190" s="35">
        <f t="shared" si="416"/>
        <v>0</v>
      </c>
      <c r="BT190" s="35">
        <f t="shared" si="416"/>
        <v>0</v>
      </c>
      <c r="BU190" s="35">
        <f t="shared" si="416"/>
        <v>0</v>
      </c>
      <c r="BV190" s="35">
        <f t="shared" si="416"/>
        <v>0</v>
      </c>
      <c r="BW190" s="35">
        <f t="shared" si="390"/>
        <v>5000000</v>
      </c>
      <c r="BX190" s="35">
        <f>BW190</f>
        <v>5000000</v>
      </c>
      <c r="BY190" s="35">
        <f t="shared" si="321"/>
        <v>0</v>
      </c>
      <c r="BZ190" s="35"/>
    </row>
    <row r="191" spans="1:78" ht="15.75" hidden="1" outlineLevel="4" thickBot="1" x14ac:dyDescent="0.25">
      <c r="A191" s="37"/>
      <c r="B191" s="38">
        <f t="shared" si="0"/>
        <v>0</v>
      </c>
      <c r="C191" s="39"/>
      <c r="D191" s="41"/>
      <c r="E191" s="41"/>
      <c r="F191" s="41"/>
      <c r="G191" s="41">
        <f t="shared" si="298"/>
        <v>0</v>
      </c>
      <c r="H191" s="40" t="s">
        <v>27</v>
      </c>
      <c r="I191" s="40">
        <v>0</v>
      </c>
      <c r="J191" s="42">
        <v>0</v>
      </c>
      <c r="K191" s="42"/>
      <c r="L191" s="42"/>
      <c r="M191" s="42"/>
      <c r="N191" s="42"/>
      <c r="O191" s="42">
        <f t="shared" si="323"/>
        <v>0</v>
      </c>
      <c r="P191" s="43">
        <f t="shared" si="299"/>
        <v>0</v>
      </c>
      <c r="Q191" s="40">
        <v>4</v>
      </c>
      <c r="R191" s="42">
        <v>20000000</v>
      </c>
      <c r="S191" s="42"/>
      <c r="T191" s="42"/>
      <c r="U191" s="42"/>
      <c r="V191" s="42"/>
      <c r="W191" s="42">
        <f t="shared" si="305"/>
        <v>20000000</v>
      </c>
      <c r="X191" s="40">
        <v>4</v>
      </c>
      <c r="Y191" s="42">
        <v>20000000</v>
      </c>
      <c r="Z191" s="42"/>
      <c r="AA191" s="42"/>
      <c r="AB191" s="42"/>
      <c r="AC191" s="42"/>
      <c r="AD191" s="42">
        <f t="shared" si="380"/>
        <v>20000000</v>
      </c>
      <c r="AE191" s="42">
        <v>20000000</v>
      </c>
      <c r="AF191" s="42"/>
      <c r="AG191" s="42"/>
      <c r="AH191" s="42"/>
      <c r="AI191" s="42"/>
      <c r="AJ191" s="42"/>
      <c r="AK191" s="42"/>
      <c r="AL191" s="42"/>
      <c r="AM191" s="42">
        <f t="shared" si="382"/>
        <v>20000000</v>
      </c>
      <c r="AN191" s="42">
        <v>20000000</v>
      </c>
      <c r="AO191" s="42"/>
      <c r="AP191" s="42"/>
      <c r="AQ191" s="42"/>
      <c r="AR191" s="42"/>
      <c r="AS191" s="42"/>
      <c r="AT191" s="42"/>
      <c r="AU191" s="42"/>
      <c r="AV191" s="42">
        <f t="shared" si="384"/>
        <v>20000000</v>
      </c>
      <c r="AW191" s="42">
        <v>20000000</v>
      </c>
      <c r="AX191" s="42"/>
      <c r="AY191" s="42"/>
      <c r="AZ191" s="42"/>
      <c r="BA191" s="42"/>
      <c r="BB191" s="42"/>
      <c r="BC191" s="42"/>
      <c r="BD191" s="42"/>
      <c r="BE191" s="42">
        <f t="shared" si="386"/>
        <v>20000000</v>
      </c>
      <c r="BF191" s="42">
        <v>20000000</v>
      </c>
      <c r="BG191" s="42"/>
      <c r="BH191" s="42"/>
      <c r="BI191" s="42"/>
      <c r="BJ191" s="42"/>
      <c r="BK191" s="42"/>
      <c r="BL191" s="42"/>
      <c r="BM191" s="42"/>
      <c r="BN191" s="42">
        <f t="shared" si="388"/>
        <v>20000000</v>
      </c>
      <c r="BO191" s="42">
        <v>20000000</v>
      </c>
      <c r="BP191" s="42"/>
      <c r="BQ191" s="42"/>
      <c r="BR191" s="42"/>
      <c r="BS191" s="42"/>
      <c r="BT191" s="42"/>
      <c r="BU191" s="42"/>
      <c r="BV191" s="42"/>
      <c r="BW191" s="42">
        <f t="shared" si="390"/>
        <v>20000000</v>
      </c>
      <c r="BX191" s="42"/>
      <c r="BY191" s="42">
        <f t="shared" si="321"/>
        <v>-20000000</v>
      </c>
      <c r="BZ191" s="42"/>
    </row>
    <row r="192" spans="1:78" ht="32.25" outlineLevel="3" collapsed="1" thickBot="1" x14ac:dyDescent="0.25">
      <c r="A192" s="30" t="s">
        <v>101</v>
      </c>
      <c r="B192" s="31">
        <f t="shared" si="0"/>
        <v>15</v>
      </c>
      <c r="C192" s="32" t="s">
        <v>102</v>
      </c>
      <c r="D192" s="34"/>
      <c r="E192" s="34"/>
      <c r="F192" s="55"/>
      <c r="G192" s="34">
        <f t="shared" si="298"/>
        <v>0</v>
      </c>
      <c r="H192" s="33"/>
      <c r="I192" s="33"/>
      <c r="J192" s="35">
        <f>SUM(J193)</f>
        <v>0</v>
      </c>
      <c r="K192" s="35">
        <f>SUM(K193)</f>
        <v>0</v>
      </c>
      <c r="L192" s="35">
        <f>SUM(L193)</f>
        <v>0</v>
      </c>
      <c r="M192" s="35">
        <f>SUM(M193)</f>
        <v>0</v>
      </c>
      <c r="N192" s="35">
        <f>SUM(N193)</f>
        <v>0</v>
      </c>
      <c r="O192" s="35">
        <f t="shared" si="323"/>
        <v>0</v>
      </c>
      <c r="P192" s="36">
        <f t="shared" si="299"/>
        <v>0</v>
      </c>
      <c r="Q192" s="33"/>
      <c r="R192" s="35">
        <f>SUM(R193)</f>
        <v>3500000000</v>
      </c>
      <c r="S192" s="35">
        <f>SUM(S193)</f>
        <v>0</v>
      </c>
      <c r="T192" s="35">
        <f>SUM(T193)</f>
        <v>0</v>
      </c>
      <c r="U192" s="35">
        <f>SUM(U193)</f>
        <v>0</v>
      </c>
      <c r="V192" s="35">
        <f>SUM(V193)</f>
        <v>0</v>
      </c>
      <c r="W192" s="35">
        <f t="shared" si="305"/>
        <v>3500000000</v>
      </c>
      <c r="X192" s="33"/>
      <c r="Y192" s="35">
        <f>SUM(Y193)</f>
        <v>400000000</v>
      </c>
      <c r="Z192" s="35">
        <f>SUM(Z193)</f>
        <v>0</v>
      </c>
      <c r="AA192" s="35">
        <f>SUM(AA193)</f>
        <v>0</v>
      </c>
      <c r="AB192" s="35">
        <f>SUM(AB193)</f>
        <v>0</v>
      </c>
      <c r="AC192" s="35">
        <f>SUM(AC193)</f>
        <v>0</v>
      </c>
      <c r="AD192" s="35">
        <f t="shared" si="380"/>
        <v>400000000</v>
      </c>
      <c r="AE192" s="35">
        <f>SUM(AE193)</f>
        <v>400000000</v>
      </c>
      <c r="AF192" s="35">
        <f t="shared" ref="AF192:AL192" si="417">SUM(AF193)</f>
        <v>0</v>
      </c>
      <c r="AG192" s="35">
        <f t="shared" si="417"/>
        <v>0</v>
      </c>
      <c r="AH192" s="35">
        <f t="shared" si="417"/>
        <v>0</v>
      </c>
      <c r="AI192" s="35">
        <f t="shared" si="417"/>
        <v>0</v>
      </c>
      <c r="AJ192" s="35">
        <f t="shared" si="417"/>
        <v>0</v>
      </c>
      <c r="AK192" s="35">
        <f t="shared" si="417"/>
        <v>0</v>
      </c>
      <c r="AL192" s="35">
        <f t="shared" si="417"/>
        <v>0</v>
      </c>
      <c r="AM192" s="35">
        <f t="shared" si="382"/>
        <v>400000000</v>
      </c>
      <c r="AN192" s="35">
        <f>SUM(AN193)</f>
        <v>400000000</v>
      </c>
      <c r="AO192" s="35">
        <f t="shared" ref="AO192:AU192" si="418">SUM(AO193)</f>
        <v>0</v>
      </c>
      <c r="AP192" s="35">
        <f t="shared" si="418"/>
        <v>0</v>
      </c>
      <c r="AQ192" s="35">
        <f t="shared" si="418"/>
        <v>0</v>
      </c>
      <c r="AR192" s="35">
        <f t="shared" si="418"/>
        <v>0</v>
      </c>
      <c r="AS192" s="35">
        <f t="shared" si="418"/>
        <v>0</v>
      </c>
      <c r="AT192" s="35">
        <f t="shared" si="418"/>
        <v>0</v>
      </c>
      <c r="AU192" s="35">
        <f t="shared" si="418"/>
        <v>0</v>
      </c>
      <c r="AV192" s="35">
        <f t="shared" si="384"/>
        <v>400000000</v>
      </c>
      <c r="AW192" s="35">
        <f>SUM(AW193)</f>
        <v>400000000</v>
      </c>
      <c r="AX192" s="35">
        <f t="shared" ref="AX192:BD192" si="419">SUM(AX193)</f>
        <v>0</v>
      </c>
      <c r="AY192" s="35">
        <f t="shared" si="419"/>
        <v>0</v>
      </c>
      <c r="AZ192" s="35">
        <f t="shared" si="419"/>
        <v>0</v>
      </c>
      <c r="BA192" s="35">
        <f t="shared" si="419"/>
        <v>0</v>
      </c>
      <c r="BB192" s="35">
        <f t="shared" si="419"/>
        <v>0</v>
      </c>
      <c r="BC192" s="35">
        <f t="shared" si="419"/>
        <v>0</v>
      </c>
      <c r="BD192" s="35">
        <f t="shared" si="419"/>
        <v>0</v>
      </c>
      <c r="BE192" s="35">
        <f t="shared" si="386"/>
        <v>400000000</v>
      </c>
      <c r="BF192" s="35">
        <f>SUM(BF193)</f>
        <v>400000000</v>
      </c>
      <c r="BG192" s="35">
        <f t="shared" ref="BG192:BM192" si="420">SUM(BG193)</f>
        <v>0</v>
      </c>
      <c r="BH192" s="35">
        <f t="shared" si="420"/>
        <v>0</v>
      </c>
      <c r="BI192" s="35">
        <f t="shared" si="420"/>
        <v>0</v>
      </c>
      <c r="BJ192" s="35">
        <f t="shared" si="420"/>
        <v>0</v>
      </c>
      <c r="BK192" s="35">
        <f t="shared" si="420"/>
        <v>0</v>
      </c>
      <c r="BL192" s="35">
        <f t="shared" si="420"/>
        <v>0</v>
      </c>
      <c r="BM192" s="35">
        <f t="shared" si="420"/>
        <v>0</v>
      </c>
      <c r="BN192" s="35">
        <f t="shared" si="388"/>
        <v>400000000</v>
      </c>
      <c r="BO192" s="35">
        <f>SUM(BO193)-55640000</f>
        <v>344360000</v>
      </c>
      <c r="BP192" s="35">
        <f t="shared" ref="BP192:BV192" si="421">SUM(BP193)</f>
        <v>0</v>
      </c>
      <c r="BQ192" s="35">
        <f t="shared" si="421"/>
        <v>0</v>
      </c>
      <c r="BR192" s="35">
        <f t="shared" si="421"/>
        <v>0</v>
      </c>
      <c r="BS192" s="35">
        <f t="shared" si="421"/>
        <v>0</v>
      </c>
      <c r="BT192" s="35">
        <f t="shared" si="421"/>
        <v>0</v>
      </c>
      <c r="BU192" s="35">
        <f t="shared" si="421"/>
        <v>0</v>
      </c>
      <c r="BV192" s="35">
        <f t="shared" si="421"/>
        <v>0</v>
      </c>
      <c r="BW192" s="35">
        <f t="shared" si="390"/>
        <v>344360000</v>
      </c>
      <c r="BX192" s="35">
        <f>BW192</f>
        <v>344360000</v>
      </c>
      <c r="BY192" s="35">
        <f t="shared" si="321"/>
        <v>0</v>
      </c>
      <c r="BZ192" s="35"/>
    </row>
    <row r="193" spans="1:78" ht="15.75" hidden="1" outlineLevel="4" thickBot="1" x14ac:dyDescent="0.25">
      <c r="A193" s="37"/>
      <c r="B193" s="38">
        <f t="shared" si="0"/>
        <v>0</v>
      </c>
      <c r="C193" s="39"/>
      <c r="D193" s="41"/>
      <c r="E193" s="41"/>
      <c r="F193" s="41"/>
      <c r="G193" s="41">
        <f t="shared" si="298"/>
        <v>0</v>
      </c>
      <c r="H193" s="40" t="s">
        <v>27</v>
      </c>
      <c r="I193" s="40">
        <v>0</v>
      </c>
      <c r="J193" s="42">
        <v>0</v>
      </c>
      <c r="K193" s="42"/>
      <c r="L193" s="42"/>
      <c r="M193" s="42"/>
      <c r="N193" s="42"/>
      <c r="O193" s="42">
        <f t="shared" si="323"/>
        <v>0</v>
      </c>
      <c r="P193" s="43">
        <f t="shared" si="299"/>
        <v>0</v>
      </c>
      <c r="Q193" s="40">
        <v>1</v>
      </c>
      <c r="R193" s="42">
        <v>3500000000</v>
      </c>
      <c r="S193" s="42"/>
      <c r="T193" s="42"/>
      <c r="U193" s="42"/>
      <c r="V193" s="42"/>
      <c r="W193" s="42">
        <f t="shared" si="305"/>
        <v>3500000000</v>
      </c>
      <c r="X193" s="40">
        <v>1</v>
      </c>
      <c r="Y193" s="42">
        <v>400000000</v>
      </c>
      <c r="Z193" s="42"/>
      <c r="AA193" s="42"/>
      <c r="AB193" s="42"/>
      <c r="AC193" s="42"/>
      <c r="AD193" s="42">
        <f t="shared" si="380"/>
        <v>400000000</v>
      </c>
      <c r="AE193" s="42">
        <f>400000000</f>
        <v>400000000</v>
      </c>
      <c r="AF193" s="42"/>
      <c r="AG193" s="42"/>
      <c r="AH193" s="42"/>
      <c r="AI193" s="42"/>
      <c r="AJ193" s="42"/>
      <c r="AK193" s="42"/>
      <c r="AL193" s="42"/>
      <c r="AM193" s="42">
        <f t="shared" si="382"/>
        <v>400000000</v>
      </c>
      <c r="AN193" s="42">
        <f>400000000</f>
        <v>400000000</v>
      </c>
      <c r="AO193" s="42"/>
      <c r="AP193" s="42"/>
      <c r="AQ193" s="42"/>
      <c r="AR193" s="42"/>
      <c r="AS193" s="42"/>
      <c r="AT193" s="42"/>
      <c r="AU193" s="42"/>
      <c r="AV193" s="42">
        <f t="shared" si="384"/>
        <v>400000000</v>
      </c>
      <c r="AW193" s="42">
        <f>400000000</f>
        <v>400000000</v>
      </c>
      <c r="AX193" s="42"/>
      <c r="AY193" s="42"/>
      <c r="AZ193" s="42"/>
      <c r="BA193" s="42"/>
      <c r="BB193" s="42"/>
      <c r="BC193" s="42"/>
      <c r="BD193" s="42"/>
      <c r="BE193" s="42">
        <f t="shared" si="386"/>
        <v>400000000</v>
      </c>
      <c r="BF193" s="42">
        <f>400000000</f>
        <v>400000000</v>
      </c>
      <c r="BG193" s="42"/>
      <c r="BH193" s="42"/>
      <c r="BI193" s="42"/>
      <c r="BJ193" s="42"/>
      <c r="BK193" s="42"/>
      <c r="BL193" s="42"/>
      <c r="BM193" s="42"/>
      <c r="BN193" s="42">
        <f t="shared" si="388"/>
        <v>400000000</v>
      </c>
      <c r="BO193" s="42">
        <f>400000000</f>
        <v>400000000</v>
      </c>
      <c r="BP193" s="42"/>
      <c r="BQ193" s="42"/>
      <c r="BR193" s="42"/>
      <c r="BS193" s="42"/>
      <c r="BT193" s="42"/>
      <c r="BU193" s="42"/>
      <c r="BV193" s="42"/>
      <c r="BW193" s="42">
        <f t="shared" si="390"/>
        <v>400000000</v>
      </c>
      <c r="BX193" s="42"/>
      <c r="BY193" s="42">
        <f t="shared" si="321"/>
        <v>-400000000</v>
      </c>
      <c r="BZ193" s="42"/>
    </row>
    <row r="194" spans="1:78" ht="32.25" outlineLevel="2" thickBot="1" x14ac:dyDescent="0.25">
      <c r="A194" s="25" t="s">
        <v>79</v>
      </c>
      <c r="B194" s="26">
        <f t="shared" si="0"/>
        <v>12</v>
      </c>
      <c r="C194" s="46" t="s">
        <v>80</v>
      </c>
      <c r="D194" s="28">
        <f>SUM(D195,D197,D199)</f>
        <v>130448000</v>
      </c>
      <c r="E194" s="28">
        <f>SUM(E195,E197,E199)</f>
        <v>0</v>
      </c>
      <c r="F194" s="54"/>
      <c r="G194" s="28">
        <f t="shared" si="298"/>
        <v>130448000</v>
      </c>
      <c r="H194" s="52"/>
      <c r="I194" s="52"/>
      <c r="J194" s="27">
        <f>SUM(J195,J197,J199)</f>
        <v>105248000</v>
      </c>
      <c r="K194" s="27">
        <f>SUM(K195,K197,K199)</f>
        <v>0</v>
      </c>
      <c r="L194" s="27">
        <f>SUM(L195,L197,L199)</f>
        <v>0</v>
      </c>
      <c r="M194" s="27">
        <f>SUM(M195,M197,M199)</f>
        <v>0</v>
      </c>
      <c r="N194" s="27">
        <f>SUM(N195,N197,N199)</f>
        <v>0</v>
      </c>
      <c r="O194" s="27">
        <f t="shared" si="323"/>
        <v>105248000</v>
      </c>
      <c r="P194" s="29">
        <f t="shared" si="299"/>
        <v>-25200000</v>
      </c>
      <c r="Q194" s="52"/>
      <c r="R194" s="27">
        <f>SUM(R195,R197,R199)</f>
        <v>105248000</v>
      </c>
      <c r="S194" s="27">
        <f>SUM(S195,S197,S199)</f>
        <v>0</v>
      </c>
      <c r="T194" s="27">
        <f>SUM(T195,T197,T199)</f>
        <v>0</v>
      </c>
      <c r="U194" s="27">
        <f>SUM(U195,U197,U199)</f>
        <v>0</v>
      </c>
      <c r="V194" s="27">
        <f>SUM(V195,V197,V199)</f>
        <v>0</v>
      </c>
      <c r="W194" s="27">
        <f t="shared" si="305"/>
        <v>105248000</v>
      </c>
      <c r="X194" s="52"/>
      <c r="Y194" s="27">
        <f>SUM(Y195,Y197,Y199)</f>
        <v>100764000</v>
      </c>
      <c r="Z194" s="27">
        <f>SUM(Z195,Z197,Z199)</f>
        <v>0</v>
      </c>
      <c r="AA194" s="27">
        <f>SUM(AA195,AA197,AA199)</f>
        <v>0</v>
      </c>
      <c r="AB194" s="27">
        <f>SUM(AB195,AB197,AB199)</f>
        <v>0</v>
      </c>
      <c r="AC194" s="27">
        <f>SUM(AC195,AC197,AC199)</f>
        <v>0</v>
      </c>
      <c r="AD194" s="27">
        <f t="shared" si="380"/>
        <v>100764000</v>
      </c>
      <c r="AE194" s="27">
        <f t="shared" ref="AE194:AL194" si="422">SUM(AE195,AE197,AE199)</f>
        <v>100764000</v>
      </c>
      <c r="AF194" s="27">
        <f t="shared" si="422"/>
        <v>0</v>
      </c>
      <c r="AG194" s="27">
        <f t="shared" si="422"/>
        <v>0</v>
      </c>
      <c r="AH194" s="27">
        <f t="shared" si="422"/>
        <v>0</v>
      </c>
      <c r="AI194" s="27">
        <f t="shared" si="422"/>
        <v>0</v>
      </c>
      <c r="AJ194" s="27">
        <f t="shared" si="422"/>
        <v>0</v>
      </c>
      <c r="AK194" s="27">
        <f t="shared" si="422"/>
        <v>0</v>
      </c>
      <c r="AL194" s="27">
        <f t="shared" si="422"/>
        <v>0</v>
      </c>
      <c r="AM194" s="27">
        <f t="shared" si="382"/>
        <v>100764000</v>
      </c>
      <c r="AN194" s="27">
        <f t="shared" ref="AN194:AU194" si="423">SUM(AN195,AN197,AN199)</f>
        <v>100764000</v>
      </c>
      <c r="AO194" s="27">
        <f t="shared" si="423"/>
        <v>0</v>
      </c>
      <c r="AP194" s="27">
        <f t="shared" si="423"/>
        <v>0</v>
      </c>
      <c r="AQ194" s="27">
        <f t="shared" si="423"/>
        <v>0</v>
      </c>
      <c r="AR194" s="27">
        <f t="shared" si="423"/>
        <v>0</v>
      </c>
      <c r="AS194" s="27">
        <f t="shared" si="423"/>
        <v>0</v>
      </c>
      <c r="AT194" s="27">
        <f t="shared" si="423"/>
        <v>0</v>
      </c>
      <c r="AU194" s="27">
        <f t="shared" si="423"/>
        <v>0</v>
      </c>
      <c r="AV194" s="27">
        <f t="shared" si="384"/>
        <v>100764000</v>
      </c>
      <c r="AW194" s="27">
        <f t="shared" ref="AW194:BD194" si="424">SUM(AW195,AW197,AW199)</f>
        <v>100764000</v>
      </c>
      <c r="AX194" s="27">
        <f t="shared" si="424"/>
        <v>0</v>
      </c>
      <c r="AY194" s="27">
        <f t="shared" si="424"/>
        <v>0</v>
      </c>
      <c r="AZ194" s="27">
        <f t="shared" si="424"/>
        <v>0</v>
      </c>
      <c r="BA194" s="27">
        <f t="shared" si="424"/>
        <v>0</v>
      </c>
      <c r="BB194" s="27">
        <f t="shared" si="424"/>
        <v>0</v>
      </c>
      <c r="BC194" s="27">
        <f t="shared" si="424"/>
        <v>0</v>
      </c>
      <c r="BD194" s="27">
        <f t="shared" si="424"/>
        <v>0</v>
      </c>
      <c r="BE194" s="27">
        <f t="shared" si="386"/>
        <v>100764000</v>
      </c>
      <c r="BF194" s="27">
        <f t="shared" ref="BF194:BM194" si="425">SUM(BF195,BF197,BF199)</f>
        <v>100764000</v>
      </c>
      <c r="BG194" s="27">
        <f t="shared" si="425"/>
        <v>0</v>
      </c>
      <c r="BH194" s="27">
        <f t="shared" si="425"/>
        <v>0</v>
      </c>
      <c r="BI194" s="27">
        <f t="shared" si="425"/>
        <v>0</v>
      </c>
      <c r="BJ194" s="27">
        <f t="shared" si="425"/>
        <v>0</v>
      </c>
      <c r="BK194" s="27">
        <f t="shared" si="425"/>
        <v>0</v>
      </c>
      <c r="BL194" s="27">
        <f t="shared" si="425"/>
        <v>0</v>
      </c>
      <c r="BM194" s="27">
        <f t="shared" si="425"/>
        <v>0</v>
      </c>
      <c r="BN194" s="27">
        <f t="shared" si="388"/>
        <v>100764000</v>
      </c>
      <c r="BO194" s="27">
        <f t="shared" ref="BO194:BV194" si="426">SUM(BO195,BO197,BO199)</f>
        <v>156404000</v>
      </c>
      <c r="BP194" s="27">
        <f t="shared" si="426"/>
        <v>0</v>
      </c>
      <c r="BQ194" s="27">
        <f t="shared" si="426"/>
        <v>0</v>
      </c>
      <c r="BR194" s="27">
        <f t="shared" si="426"/>
        <v>0</v>
      </c>
      <c r="BS194" s="27">
        <f t="shared" si="426"/>
        <v>0</v>
      </c>
      <c r="BT194" s="27">
        <f t="shared" si="426"/>
        <v>0</v>
      </c>
      <c r="BU194" s="27">
        <f t="shared" si="426"/>
        <v>0</v>
      </c>
      <c r="BV194" s="27">
        <f t="shared" si="426"/>
        <v>0</v>
      </c>
      <c r="BW194" s="27">
        <f t="shared" si="390"/>
        <v>156404000</v>
      </c>
      <c r="BX194" s="27">
        <f t="shared" ref="BX194" si="427">SUM(BX195,BX197,BX199)</f>
        <v>156404000</v>
      </c>
      <c r="BY194" s="27">
        <f t="shared" si="321"/>
        <v>0</v>
      </c>
      <c r="BZ194" s="27"/>
    </row>
    <row r="195" spans="1:78" ht="63.75" outlineLevel="3" collapsed="1" thickBot="1" x14ac:dyDescent="0.25">
      <c r="A195" s="30" t="s">
        <v>81</v>
      </c>
      <c r="B195" s="31">
        <f t="shared" si="0"/>
        <v>15</v>
      </c>
      <c r="C195" s="32" t="s">
        <v>82</v>
      </c>
      <c r="D195" s="34">
        <v>57006000</v>
      </c>
      <c r="E195" s="34"/>
      <c r="F195" s="55"/>
      <c r="G195" s="34">
        <f t="shared" si="298"/>
        <v>57006000</v>
      </c>
      <c r="H195" s="33"/>
      <c r="I195" s="33"/>
      <c r="J195" s="35">
        <f>SUM(J196)</f>
        <v>35556000</v>
      </c>
      <c r="K195" s="35">
        <f>SUM(K196)</f>
        <v>0</v>
      </c>
      <c r="L195" s="35">
        <f>SUM(L196)</f>
        <v>0</v>
      </c>
      <c r="M195" s="35">
        <f>SUM(M196)</f>
        <v>0</v>
      </c>
      <c r="N195" s="35">
        <f>SUM(N196)</f>
        <v>0</v>
      </c>
      <c r="O195" s="35">
        <f t="shared" si="323"/>
        <v>35556000</v>
      </c>
      <c r="P195" s="36">
        <f t="shared" si="299"/>
        <v>-21450000</v>
      </c>
      <c r="Q195" s="33"/>
      <c r="R195" s="35">
        <f>SUM(R196)</f>
        <v>35556000</v>
      </c>
      <c r="S195" s="35">
        <f>SUM(S196)</f>
        <v>0</v>
      </c>
      <c r="T195" s="35">
        <f>SUM(T196)</f>
        <v>0</v>
      </c>
      <c r="U195" s="35">
        <f>SUM(U196)</f>
        <v>0</v>
      </c>
      <c r="V195" s="35">
        <f>SUM(V196)</f>
        <v>0</v>
      </c>
      <c r="W195" s="35">
        <f t="shared" si="305"/>
        <v>35556000</v>
      </c>
      <c r="X195" s="33"/>
      <c r="Y195" s="35">
        <v>33364000</v>
      </c>
      <c r="Z195" s="35">
        <f>SUM(Z196)</f>
        <v>0</v>
      </c>
      <c r="AA195" s="35">
        <f>SUM(AA196)</f>
        <v>0</v>
      </c>
      <c r="AB195" s="35">
        <f>SUM(AB196)</f>
        <v>0</v>
      </c>
      <c r="AC195" s="35">
        <f>SUM(AC196)</f>
        <v>0</v>
      </c>
      <c r="AD195" s="35">
        <f t="shared" si="380"/>
        <v>33364000</v>
      </c>
      <c r="AE195" s="35">
        <v>33364000</v>
      </c>
      <c r="AF195" s="35">
        <f t="shared" ref="AF195:AL195" si="428">SUM(AF196)</f>
        <v>0</v>
      </c>
      <c r="AG195" s="35">
        <f t="shared" si="428"/>
        <v>0</v>
      </c>
      <c r="AH195" s="35">
        <f t="shared" si="428"/>
        <v>0</v>
      </c>
      <c r="AI195" s="35">
        <f t="shared" si="428"/>
        <v>0</v>
      </c>
      <c r="AJ195" s="35">
        <f t="shared" si="428"/>
        <v>0</v>
      </c>
      <c r="AK195" s="35">
        <f t="shared" si="428"/>
        <v>0</v>
      </c>
      <c r="AL195" s="35">
        <f t="shared" si="428"/>
        <v>0</v>
      </c>
      <c r="AM195" s="35">
        <f t="shared" si="382"/>
        <v>33364000</v>
      </c>
      <c r="AN195" s="35">
        <v>33364000</v>
      </c>
      <c r="AO195" s="35">
        <f t="shared" ref="AO195:AU195" si="429">SUM(AO196)</f>
        <v>0</v>
      </c>
      <c r="AP195" s="35">
        <f t="shared" si="429"/>
        <v>0</v>
      </c>
      <c r="AQ195" s="35">
        <f t="shared" si="429"/>
        <v>0</v>
      </c>
      <c r="AR195" s="35">
        <f t="shared" si="429"/>
        <v>0</v>
      </c>
      <c r="AS195" s="35">
        <f t="shared" si="429"/>
        <v>0</v>
      </c>
      <c r="AT195" s="35">
        <f t="shared" si="429"/>
        <v>0</v>
      </c>
      <c r="AU195" s="35">
        <f t="shared" si="429"/>
        <v>0</v>
      </c>
      <c r="AV195" s="35">
        <f t="shared" si="384"/>
        <v>33364000</v>
      </c>
      <c r="AW195" s="35">
        <v>33364000</v>
      </c>
      <c r="AX195" s="35">
        <f t="shared" ref="AX195:BD195" si="430">SUM(AX196)</f>
        <v>0</v>
      </c>
      <c r="AY195" s="35">
        <f t="shared" si="430"/>
        <v>0</v>
      </c>
      <c r="AZ195" s="35">
        <f t="shared" si="430"/>
        <v>0</v>
      </c>
      <c r="BA195" s="35">
        <f t="shared" si="430"/>
        <v>0</v>
      </c>
      <c r="BB195" s="35">
        <f t="shared" si="430"/>
        <v>0</v>
      </c>
      <c r="BC195" s="35">
        <f t="shared" si="430"/>
        <v>0</v>
      </c>
      <c r="BD195" s="35">
        <f t="shared" si="430"/>
        <v>0</v>
      </c>
      <c r="BE195" s="35">
        <f t="shared" si="386"/>
        <v>33364000</v>
      </c>
      <c r="BF195" s="35">
        <v>33364000</v>
      </c>
      <c r="BG195" s="35">
        <f t="shared" ref="BG195:BM195" si="431">SUM(BG196)</f>
        <v>0</v>
      </c>
      <c r="BH195" s="35">
        <f t="shared" si="431"/>
        <v>0</v>
      </c>
      <c r="BI195" s="35">
        <f t="shared" si="431"/>
        <v>0</v>
      </c>
      <c r="BJ195" s="35">
        <f t="shared" si="431"/>
        <v>0</v>
      </c>
      <c r="BK195" s="35">
        <f t="shared" si="431"/>
        <v>0</v>
      </c>
      <c r="BL195" s="35">
        <f t="shared" si="431"/>
        <v>0</v>
      </c>
      <c r="BM195" s="35">
        <f t="shared" si="431"/>
        <v>0</v>
      </c>
      <c r="BN195" s="35">
        <f t="shared" si="388"/>
        <v>33364000</v>
      </c>
      <c r="BO195" s="35">
        <f>33364000+55640000</f>
        <v>89004000</v>
      </c>
      <c r="BP195" s="35">
        <f t="shared" ref="BP195:BV195" si="432">SUM(BP196)</f>
        <v>0</v>
      </c>
      <c r="BQ195" s="35">
        <f t="shared" si="432"/>
        <v>0</v>
      </c>
      <c r="BR195" s="35">
        <f t="shared" si="432"/>
        <v>0</v>
      </c>
      <c r="BS195" s="35">
        <f t="shared" si="432"/>
        <v>0</v>
      </c>
      <c r="BT195" s="35">
        <f t="shared" si="432"/>
        <v>0</v>
      </c>
      <c r="BU195" s="35">
        <f t="shared" si="432"/>
        <v>0</v>
      </c>
      <c r="BV195" s="35">
        <f t="shared" si="432"/>
        <v>0</v>
      </c>
      <c r="BW195" s="35">
        <f t="shared" si="390"/>
        <v>89004000</v>
      </c>
      <c r="BX195" s="35">
        <f>BW195</f>
        <v>89004000</v>
      </c>
      <c r="BY195" s="35">
        <f t="shared" si="321"/>
        <v>0</v>
      </c>
      <c r="BZ195" s="35"/>
    </row>
    <row r="196" spans="1:78" ht="15.75" hidden="1" outlineLevel="4" thickBot="1" x14ac:dyDescent="0.25">
      <c r="A196" s="37"/>
      <c r="B196" s="38">
        <f t="shared" si="0"/>
        <v>0</v>
      </c>
      <c r="C196" s="39"/>
      <c r="D196" s="41"/>
      <c r="E196" s="41"/>
      <c r="F196" s="41"/>
      <c r="G196" s="41">
        <f t="shared" si="298"/>
        <v>0</v>
      </c>
      <c r="H196" s="40" t="s">
        <v>27</v>
      </c>
      <c r="I196" s="40">
        <v>37</v>
      </c>
      <c r="J196" s="42">
        <v>35556000</v>
      </c>
      <c r="K196" s="42"/>
      <c r="L196" s="42"/>
      <c r="M196" s="42"/>
      <c r="N196" s="42"/>
      <c r="O196" s="42">
        <f t="shared" si="323"/>
        <v>35556000</v>
      </c>
      <c r="P196" s="43">
        <f t="shared" si="299"/>
        <v>35556000</v>
      </c>
      <c r="Q196" s="40">
        <v>37</v>
      </c>
      <c r="R196" s="42">
        <v>35556000</v>
      </c>
      <c r="S196" s="42"/>
      <c r="T196" s="42"/>
      <c r="U196" s="42"/>
      <c r="V196" s="42"/>
      <c r="W196" s="42">
        <f t="shared" si="305"/>
        <v>35556000</v>
      </c>
      <c r="X196" s="40">
        <v>37</v>
      </c>
      <c r="Y196" s="42">
        <v>33364000</v>
      </c>
      <c r="Z196" s="42"/>
      <c r="AA196" s="42"/>
      <c r="AB196" s="42"/>
      <c r="AC196" s="42"/>
      <c r="AD196" s="42">
        <f t="shared" si="380"/>
        <v>33364000</v>
      </c>
      <c r="AE196" s="42">
        <v>33364000</v>
      </c>
      <c r="AF196" s="42"/>
      <c r="AG196" s="42"/>
      <c r="AH196" s="42"/>
      <c r="AI196" s="42"/>
      <c r="AJ196" s="42"/>
      <c r="AK196" s="42"/>
      <c r="AL196" s="42"/>
      <c r="AM196" s="42">
        <f t="shared" si="382"/>
        <v>33364000</v>
      </c>
      <c r="AN196" s="42">
        <v>33364000</v>
      </c>
      <c r="AO196" s="42"/>
      <c r="AP196" s="42"/>
      <c r="AQ196" s="42"/>
      <c r="AR196" s="42"/>
      <c r="AS196" s="42"/>
      <c r="AT196" s="42"/>
      <c r="AU196" s="42"/>
      <c r="AV196" s="42">
        <f t="shared" si="384"/>
        <v>33364000</v>
      </c>
      <c r="AW196" s="42">
        <v>33364000</v>
      </c>
      <c r="AX196" s="42"/>
      <c r="AY196" s="42"/>
      <c r="AZ196" s="42"/>
      <c r="BA196" s="42"/>
      <c r="BB196" s="42"/>
      <c r="BC196" s="42"/>
      <c r="BD196" s="42"/>
      <c r="BE196" s="42">
        <f t="shared" si="386"/>
        <v>33364000</v>
      </c>
      <c r="BF196" s="42">
        <v>33364000</v>
      </c>
      <c r="BG196" s="42"/>
      <c r="BH196" s="42"/>
      <c r="BI196" s="42"/>
      <c r="BJ196" s="42"/>
      <c r="BK196" s="42"/>
      <c r="BL196" s="42"/>
      <c r="BM196" s="42"/>
      <c r="BN196" s="42">
        <f t="shared" si="388"/>
        <v>33364000</v>
      </c>
      <c r="BO196" s="42">
        <v>33364000</v>
      </c>
      <c r="BP196" s="42"/>
      <c r="BQ196" s="42"/>
      <c r="BR196" s="42"/>
      <c r="BS196" s="42"/>
      <c r="BT196" s="42"/>
      <c r="BU196" s="42"/>
      <c r="BV196" s="42"/>
      <c r="BW196" s="42">
        <f t="shared" si="390"/>
        <v>33364000</v>
      </c>
      <c r="BX196" s="42"/>
      <c r="BY196" s="42">
        <f t="shared" si="321"/>
        <v>-33364000</v>
      </c>
      <c r="BZ196" s="42"/>
    </row>
    <row r="197" spans="1:78" ht="32.25" outlineLevel="3" collapsed="1" thickBot="1" x14ac:dyDescent="0.25">
      <c r="A197" s="30" t="s">
        <v>83</v>
      </c>
      <c r="B197" s="31">
        <f t="shared" si="0"/>
        <v>15</v>
      </c>
      <c r="C197" s="32" t="s">
        <v>84</v>
      </c>
      <c r="D197" s="34">
        <v>49692000</v>
      </c>
      <c r="E197" s="34"/>
      <c r="F197" s="55"/>
      <c r="G197" s="34">
        <f t="shared" si="298"/>
        <v>49692000</v>
      </c>
      <c r="H197" s="33"/>
      <c r="I197" s="33"/>
      <c r="J197" s="35">
        <f>SUM(J198)</f>
        <v>49692000</v>
      </c>
      <c r="K197" s="35">
        <f>SUM(K198)</f>
        <v>0</v>
      </c>
      <c r="L197" s="35">
        <f>SUM(L198)</f>
        <v>0</v>
      </c>
      <c r="M197" s="35">
        <f>SUM(M198)</f>
        <v>0</v>
      </c>
      <c r="N197" s="35">
        <f>SUM(N198)</f>
        <v>0</v>
      </c>
      <c r="O197" s="35">
        <f t="shared" si="323"/>
        <v>49692000</v>
      </c>
      <c r="P197" s="36">
        <f t="shared" si="299"/>
        <v>0</v>
      </c>
      <c r="Q197" s="33"/>
      <c r="R197" s="35">
        <f>SUM(R198)</f>
        <v>49692000</v>
      </c>
      <c r="S197" s="35">
        <f>SUM(S198)</f>
        <v>0</v>
      </c>
      <c r="T197" s="35">
        <f>SUM(T198)</f>
        <v>0</v>
      </c>
      <c r="U197" s="35">
        <f>SUM(U198)</f>
        <v>0</v>
      </c>
      <c r="V197" s="35">
        <f>SUM(V198)</f>
        <v>0</v>
      </c>
      <c r="W197" s="35">
        <f t="shared" si="305"/>
        <v>49692000</v>
      </c>
      <c r="X197" s="33"/>
      <c r="Y197" s="35">
        <v>48900000</v>
      </c>
      <c r="Z197" s="35">
        <f>SUM(Z198)</f>
        <v>0</v>
      </c>
      <c r="AA197" s="35">
        <f>SUM(AA198)</f>
        <v>0</v>
      </c>
      <c r="AB197" s="35">
        <f>SUM(AB198)</f>
        <v>0</v>
      </c>
      <c r="AC197" s="35">
        <f>SUM(AC198)</f>
        <v>0</v>
      </c>
      <c r="AD197" s="35">
        <f t="shared" si="380"/>
        <v>48900000</v>
      </c>
      <c r="AE197" s="35">
        <v>48900000</v>
      </c>
      <c r="AF197" s="35">
        <f t="shared" ref="AF197:AL197" si="433">SUM(AF198)</f>
        <v>0</v>
      </c>
      <c r="AG197" s="35">
        <f t="shared" si="433"/>
        <v>0</v>
      </c>
      <c r="AH197" s="35">
        <f t="shared" si="433"/>
        <v>0</v>
      </c>
      <c r="AI197" s="35">
        <f t="shared" si="433"/>
        <v>0</v>
      </c>
      <c r="AJ197" s="35">
        <f t="shared" si="433"/>
        <v>0</v>
      </c>
      <c r="AK197" s="35">
        <f t="shared" si="433"/>
        <v>0</v>
      </c>
      <c r="AL197" s="35">
        <f t="shared" si="433"/>
        <v>0</v>
      </c>
      <c r="AM197" s="35">
        <f t="shared" si="382"/>
        <v>48900000</v>
      </c>
      <c r="AN197" s="35">
        <v>48900000</v>
      </c>
      <c r="AO197" s="35">
        <f t="shared" ref="AO197:AU197" si="434">SUM(AO198)</f>
        <v>0</v>
      </c>
      <c r="AP197" s="35">
        <f t="shared" si="434"/>
        <v>0</v>
      </c>
      <c r="AQ197" s="35">
        <f t="shared" si="434"/>
        <v>0</v>
      </c>
      <c r="AR197" s="35">
        <f t="shared" si="434"/>
        <v>0</v>
      </c>
      <c r="AS197" s="35">
        <f t="shared" si="434"/>
        <v>0</v>
      </c>
      <c r="AT197" s="35">
        <f t="shared" si="434"/>
        <v>0</v>
      </c>
      <c r="AU197" s="35">
        <f t="shared" si="434"/>
        <v>0</v>
      </c>
      <c r="AV197" s="35">
        <f t="shared" si="384"/>
        <v>48900000</v>
      </c>
      <c r="AW197" s="35">
        <v>48900000</v>
      </c>
      <c r="AX197" s="35">
        <f t="shared" ref="AX197:BD197" si="435">SUM(AX198)</f>
        <v>0</v>
      </c>
      <c r="AY197" s="35">
        <f t="shared" si="435"/>
        <v>0</v>
      </c>
      <c r="AZ197" s="35">
        <f t="shared" si="435"/>
        <v>0</v>
      </c>
      <c r="BA197" s="35">
        <f t="shared" si="435"/>
        <v>0</v>
      </c>
      <c r="BB197" s="35">
        <f t="shared" si="435"/>
        <v>0</v>
      </c>
      <c r="BC197" s="35">
        <f t="shared" si="435"/>
        <v>0</v>
      </c>
      <c r="BD197" s="35">
        <f t="shared" si="435"/>
        <v>0</v>
      </c>
      <c r="BE197" s="35">
        <f t="shared" si="386"/>
        <v>48900000</v>
      </c>
      <c r="BF197" s="35">
        <v>48900000</v>
      </c>
      <c r="BG197" s="35">
        <f t="shared" ref="BG197:BM197" si="436">SUM(BG198)</f>
        <v>0</v>
      </c>
      <c r="BH197" s="35">
        <f t="shared" si="436"/>
        <v>0</v>
      </c>
      <c r="BI197" s="35">
        <f t="shared" si="436"/>
        <v>0</v>
      </c>
      <c r="BJ197" s="35">
        <f t="shared" si="436"/>
        <v>0</v>
      </c>
      <c r="BK197" s="35">
        <f t="shared" si="436"/>
        <v>0</v>
      </c>
      <c r="BL197" s="35">
        <f t="shared" si="436"/>
        <v>0</v>
      </c>
      <c r="BM197" s="35">
        <f t="shared" si="436"/>
        <v>0</v>
      </c>
      <c r="BN197" s="35">
        <f t="shared" si="388"/>
        <v>48900000</v>
      </c>
      <c r="BO197" s="35">
        <v>48900000</v>
      </c>
      <c r="BP197" s="35">
        <f t="shared" ref="BP197:BV197" si="437">SUM(BP198)</f>
        <v>0</v>
      </c>
      <c r="BQ197" s="35">
        <f t="shared" si="437"/>
        <v>0</v>
      </c>
      <c r="BR197" s="35">
        <f t="shared" si="437"/>
        <v>0</v>
      </c>
      <c r="BS197" s="35">
        <f t="shared" si="437"/>
        <v>0</v>
      </c>
      <c r="BT197" s="35">
        <f t="shared" si="437"/>
        <v>0</v>
      </c>
      <c r="BU197" s="35">
        <f t="shared" si="437"/>
        <v>0</v>
      </c>
      <c r="BV197" s="35">
        <f t="shared" si="437"/>
        <v>0</v>
      </c>
      <c r="BW197" s="35">
        <f t="shared" si="390"/>
        <v>48900000</v>
      </c>
      <c r="BX197" s="35">
        <f>BW197</f>
        <v>48900000</v>
      </c>
      <c r="BY197" s="35">
        <f t="shared" si="321"/>
        <v>0</v>
      </c>
      <c r="BZ197" s="35"/>
    </row>
    <row r="198" spans="1:78" ht="15.75" hidden="1" outlineLevel="4" thickBot="1" x14ac:dyDescent="0.25">
      <c r="A198" s="37"/>
      <c r="B198" s="38">
        <f t="shared" si="0"/>
        <v>0</v>
      </c>
      <c r="C198" s="39"/>
      <c r="D198" s="41"/>
      <c r="E198" s="41"/>
      <c r="F198" s="41"/>
      <c r="G198" s="41">
        <f t="shared" si="298"/>
        <v>0</v>
      </c>
      <c r="H198" s="40" t="s">
        <v>27</v>
      </c>
      <c r="I198" s="40">
        <v>1</v>
      </c>
      <c r="J198" s="42">
        <v>49692000</v>
      </c>
      <c r="K198" s="42"/>
      <c r="L198" s="42"/>
      <c r="M198" s="42"/>
      <c r="N198" s="42"/>
      <c r="O198" s="42">
        <f t="shared" si="323"/>
        <v>49692000</v>
      </c>
      <c r="P198" s="43">
        <f t="shared" si="299"/>
        <v>49692000</v>
      </c>
      <c r="Q198" s="40">
        <v>1</v>
      </c>
      <c r="R198" s="42">
        <v>49692000</v>
      </c>
      <c r="S198" s="42"/>
      <c r="T198" s="42"/>
      <c r="U198" s="42"/>
      <c r="V198" s="42"/>
      <c r="W198" s="42">
        <f t="shared" si="305"/>
        <v>49692000</v>
      </c>
      <c r="X198" s="40">
        <v>1</v>
      </c>
      <c r="Y198" s="42">
        <v>48900000</v>
      </c>
      <c r="Z198" s="42"/>
      <c r="AA198" s="42"/>
      <c r="AB198" s="42"/>
      <c r="AC198" s="42"/>
      <c r="AD198" s="42">
        <f t="shared" si="380"/>
        <v>48900000</v>
      </c>
      <c r="AE198" s="42">
        <v>48900000</v>
      </c>
      <c r="AF198" s="42"/>
      <c r="AG198" s="42"/>
      <c r="AH198" s="42"/>
      <c r="AI198" s="42"/>
      <c r="AJ198" s="42"/>
      <c r="AK198" s="42"/>
      <c r="AL198" s="42"/>
      <c r="AM198" s="42">
        <f t="shared" si="382"/>
        <v>48900000</v>
      </c>
      <c r="AN198" s="42">
        <v>48900000</v>
      </c>
      <c r="AO198" s="42"/>
      <c r="AP198" s="42"/>
      <c r="AQ198" s="42"/>
      <c r="AR198" s="42"/>
      <c r="AS198" s="42"/>
      <c r="AT198" s="42"/>
      <c r="AU198" s="42"/>
      <c r="AV198" s="42">
        <f t="shared" si="384"/>
        <v>48900000</v>
      </c>
      <c r="AW198" s="42">
        <v>48900000</v>
      </c>
      <c r="AX198" s="42"/>
      <c r="AY198" s="42"/>
      <c r="AZ198" s="42"/>
      <c r="BA198" s="42"/>
      <c r="BB198" s="42"/>
      <c r="BC198" s="42"/>
      <c r="BD198" s="42"/>
      <c r="BE198" s="42">
        <f t="shared" si="386"/>
        <v>48900000</v>
      </c>
      <c r="BF198" s="42">
        <v>48900000</v>
      </c>
      <c r="BG198" s="42"/>
      <c r="BH198" s="42"/>
      <c r="BI198" s="42"/>
      <c r="BJ198" s="42"/>
      <c r="BK198" s="42"/>
      <c r="BL198" s="42"/>
      <c r="BM198" s="42"/>
      <c r="BN198" s="42">
        <f t="shared" si="388"/>
        <v>48900000</v>
      </c>
      <c r="BO198" s="42">
        <v>48900000</v>
      </c>
      <c r="BP198" s="42"/>
      <c r="BQ198" s="42"/>
      <c r="BR198" s="42"/>
      <c r="BS198" s="42"/>
      <c r="BT198" s="42"/>
      <c r="BU198" s="42"/>
      <c r="BV198" s="42"/>
      <c r="BW198" s="42">
        <f t="shared" si="390"/>
        <v>48900000</v>
      </c>
      <c r="BX198" s="42"/>
      <c r="BY198" s="42">
        <f t="shared" si="321"/>
        <v>-48900000</v>
      </c>
      <c r="BZ198" s="42"/>
    </row>
    <row r="199" spans="1:78" ht="48" outlineLevel="3" collapsed="1" thickBot="1" x14ac:dyDescent="0.25">
      <c r="A199" s="30" t="s">
        <v>85</v>
      </c>
      <c r="B199" s="31">
        <f t="shared" si="0"/>
        <v>15</v>
      </c>
      <c r="C199" s="32" t="s">
        <v>86</v>
      </c>
      <c r="D199" s="34">
        <v>23750000</v>
      </c>
      <c r="E199" s="34"/>
      <c r="F199" s="55"/>
      <c r="G199" s="34">
        <f t="shared" si="298"/>
        <v>23750000</v>
      </c>
      <c r="H199" s="33"/>
      <c r="I199" s="33"/>
      <c r="J199" s="35">
        <f>SUM(J200)</f>
        <v>20000000</v>
      </c>
      <c r="K199" s="35">
        <f>SUM(K200)</f>
        <v>0</v>
      </c>
      <c r="L199" s="35">
        <f>SUM(L200)</f>
        <v>0</v>
      </c>
      <c r="M199" s="35">
        <f>SUM(M200)</f>
        <v>0</v>
      </c>
      <c r="N199" s="35">
        <f>SUM(N200)</f>
        <v>0</v>
      </c>
      <c r="O199" s="35">
        <f t="shared" si="323"/>
        <v>20000000</v>
      </c>
      <c r="P199" s="36">
        <f t="shared" si="299"/>
        <v>-3750000</v>
      </c>
      <c r="Q199" s="33"/>
      <c r="R199" s="35">
        <f>SUM(R200)</f>
        <v>20000000</v>
      </c>
      <c r="S199" s="35">
        <f>SUM(S200)</f>
        <v>0</v>
      </c>
      <c r="T199" s="35">
        <f>SUM(T200)</f>
        <v>0</v>
      </c>
      <c r="U199" s="35">
        <f>SUM(U200)</f>
        <v>0</v>
      </c>
      <c r="V199" s="35">
        <f>SUM(V200)</f>
        <v>0</v>
      </c>
      <c r="W199" s="35">
        <f t="shared" si="305"/>
        <v>20000000</v>
      </c>
      <c r="X199" s="33"/>
      <c r="Y199" s="35">
        <v>18500000</v>
      </c>
      <c r="Z199" s="35">
        <f>SUM(Z200)</f>
        <v>0</v>
      </c>
      <c r="AA199" s="35">
        <f>SUM(AA200)</f>
        <v>0</v>
      </c>
      <c r="AB199" s="35">
        <f>SUM(AB200)</f>
        <v>0</v>
      </c>
      <c r="AC199" s="35">
        <f>SUM(AC200)</f>
        <v>0</v>
      </c>
      <c r="AD199" s="35">
        <f t="shared" si="380"/>
        <v>18500000</v>
      </c>
      <c r="AE199" s="35">
        <v>18500000</v>
      </c>
      <c r="AF199" s="35">
        <f t="shared" ref="AF199:AL199" si="438">SUM(AF200)</f>
        <v>0</v>
      </c>
      <c r="AG199" s="35">
        <f t="shared" si="438"/>
        <v>0</v>
      </c>
      <c r="AH199" s="35">
        <f t="shared" si="438"/>
        <v>0</v>
      </c>
      <c r="AI199" s="35">
        <f t="shared" si="438"/>
        <v>0</v>
      </c>
      <c r="AJ199" s="35">
        <f t="shared" si="438"/>
        <v>0</v>
      </c>
      <c r="AK199" s="35">
        <f t="shared" si="438"/>
        <v>0</v>
      </c>
      <c r="AL199" s="35">
        <f t="shared" si="438"/>
        <v>0</v>
      </c>
      <c r="AM199" s="35">
        <f t="shared" si="382"/>
        <v>18500000</v>
      </c>
      <c r="AN199" s="35">
        <v>18500000</v>
      </c>
      <c r="AO199" s="35">
        <f t="shared" ref="AO199:AU199" si="439">SUM(AO200)</f>
        <v>0</v>
      </c>
      <c r="AP199" s="35">
        <f t="shared" si="439"/>
        <v>0</v>
      </c>
      <c r="AQ199" s="35">
        <f t="shared" si="439"/>
        <v>0</v>
      </c>
      <c r="AR199" s="35">
        <f t="shared" si="439"/>
        <v>0</v>
      </c>
      <c r="AS199" s="35">
        <f t="shared" si="439"/>
        <v>0</v>
      </c>
      <c r="AT199" s="35">
        <f t="shared" si="439"/>
        <v>0</v>
      </c>
      <c r="AU199" s="35">
        <f t="shared" si="439"/>
        <v>0</v>
      </c>
      <c r="AV199" s="35">
        <f t="shared" si="384"/>
        <v>18500000</v>
      </c>
      <c r="AW199" s="35">
        <v>18500000</v>
      </c>
      <c r="AX199" s="35">
        <f t="shared" ref="AX199:BD199" si="440">SUM(AX200)</f>
        <v>0</v>
      </c>
      <c r="AY199" s="35">
        <f t="shared" si="440"/>
        <v>0</v>
      </c>
      <c r="AZ199" s="35">
        <f t="shared" si="440"/>
        <v>0</v>
      </c>
      <c r="BA199" s="35">
        <f t="shared" si="440"/>
        <v>0</v>
      </c>
      <c r="BB199" s="35">
        <f t="shared" si="440"/>
        <v>0</v>
      </c>
      <c r="BC199" s="35">
        <f t="shared" si="440"/>
        <v>0</v>
      </c>
      <c r="BD199" s="35">
        <f t="shared" si="440"/>
        <v>0</v>
      </c>
      <c r="BE199" s="35">
        <f t="shared" si="386"/>
        <v>18500000</v>
      </c>
      <c r="BF199" s="35">
        <v>18500000</v>
      </c>
      <c r="BG199" s="35">
        <f t="shared" ref="BG199:BM199" si="441">SUM(BG200)</f>
        <v>0</v>
      </c>
      <c r="BH199" s="35">
        <f t="shared" si="441"/>
        <v>0</v>
      </c>
      <c r="BI199" s="35">
        <f t="shared" si="441"/>
        <v>0</v>
      </c>
      <c r="BJ199" s="35">
        <f t="shared" si="441"/>
        <v>0</v>
      </c>
      <c r="BK199" s="35">
        <f t="shared" si="441"/>
        <v>0</v>
      </c>
      <c r="BL199" s="35">
        <f t="shared" si="441"/>
        <v>0</v>
      </c>
      <c r="BM199" s="35">
        <f t="shared" si="441"/>
        <v>0</v>
      </c>
      <c r="BN199" s="35">
        <f t="shared" si="388"/>
        <v>18500000</v>
      </c>
      <c r="BO199" s="35">
        <v>18500000</v>
      </c>
      <c r="BP199" s="35">
        <f t="shared" ref="BP199:BV199" si="442">SUM(BP200)</f>
        <v>0</v>
      </c>
      <c r="BQ199" s="35">
        <f t="shared" si="442"/>
        <v>0</v>
      </c>
      <c r="BR199" s="35">
        <f t="shared" si="442"/>
        <v>0</v>
      </c>
      <c r="BS199" s="35">
        <f t="shared" si="442"/>
        <v>0</v>
      </c>
      <c r="BT199" s="35">
        <f t="shared" si="442"/>
        <v>0</v>
      </c>
      <c r="BU199" s="35">
        <f t="shared" si="442"/>
        <v>0</v>
      </c>
      <c r="BV199" s="35">
        <f t="shared" si="442"/>
        <v>0</v>
      </c>
      <c r="BW199" s="35">
        <f t="shared" si="390"/>
        <v>18500000</v>
      </c>
      <c r="BX199" s="35">
        <f>BW199</f>
        <v>18500000</v>
      </c>
      <c r="BY199" s="35">
        <f t="shared" si="321"/>
        <v>0</v>
      </c>
      <c r="BZ199" s="35"/>
    </row>
    <row r="200" spans="1:78" ht="15.75" hidden="1" outlineLevel="4" thickBot="1" x14ac:dyDescent="0.25">
      <c r="A200" s="37"/>
      <c r="B200" s="38">
        <f t="shared" si="0"/>
        <v>0</v>
      </c>
      <c r="C200" s="39"/>
      <c r="D200" s="41"/>
      <c r="E200" s="41"/>
      <c r="F200" s="41"/>
      <c r="G200" s="41">
        <f t="shared" si="298"/>
        <v>0</v>
      </c>
      <c r="H200" s="40" t="s">
        <v>41</v>
      </c>
      <c r="I200" s="40">
        <v>12</v>
      </c>
      <c r="J200" s="42">
        <v>20000000</v>
      </c>
      <c r="K200" s="42"/>
      <c r="L200" s="42"/>
      <c r="M200" s="42"/>
      <c r="N200" s="42"/>
      <c r="O200" s="42">
        <f t="shared" si="323"/>
        <v>20000000</v>
      </c>
      <c r="P200" s="43">
        <f t="shared" si="299"/>
        <v>20000000</v>
      </c>
      <c r="Q200" s="40">
        <v>12</v>
      </c>
      <c r="R200" s="42">
        <v>20000000</v>
      </c>
      <c r="S200" s="42"/>
      <c r="T200" s="42"/>
      <c r="U200" s="42"/>
      <c r="V200" s="42"/>
      <c r="W200" s="42">
        <f t="shared" si="305"/>
        <v>20000000</v>
      </c>
      <c r="X200" s="40">
        <v>12</v>
      </c>
      <c r="Y200" s="42">
        <v>18500000</v>
      </c>
      <c r="Z200" s="42"/>
      <c r="AA200" s="42"/>
      <c r="AB200" s="42"/>
      <c r="AC200" s="42"/>
      <c r="AD200" s="42">
        <f t="shared" si="380"/>
        <v>18500000</v>
      </c>
      <c r="AE200" s="42">
        <v>18500000</v>
      </c>
      <c r="AF200" s="42"/>
      <c r="AG200" s="42"/>
      <c r="AH200" s="42"/>
      <c r="AI200" s="42"/>
      <c r="AJ200" s="42"/>
      <c r="AK200" s="42"/>
      <c r="AL200" s="42"/>
      <c r="AM200" s="42">
        <f t="shared" si="382"/>
        <v>18500000</v>
      </c>
      <c r="AN200" s="42">
        <v>18500000</v>
      </c>
      <c r="AO200" s="42"/>
      <c r="AP200" s="42"/>
      <c r="AQ200" s="42"/>
      <c r="AR200" s="42"/>
      <c r="AS200" s="42"/>
      <c r="AT200" s="42"/>
      <c r="AU200" s="42"/>
      <c r="AV200" s="42">
        <f t="shared" si="384"/>
        <v>18500000</v>
      </c>
      <c r="AW200" s="42">
        <v>18500000</v>
      </c>
      <c r="AX200" s="42"/>
      <c r="AY200" s="42"/>
      <c r="AZ200" s="42"/>
      <c r="BA200" s="42"/>
      <c r="BB200" s="42"/>
      <c r="BC200" s="42"/>
      <c r="BD200" s="42"/>
      <c r="BE200" s="42">
        <f t="shared" si="386"/>
        <v>18500000</v>
      </c>
      <c r="BF200" s="42">
        <v>18500000</v>
      </c>
      <c r="BG200" s="42"/>
      <c r="BH200" s="42"/>
      <c r="BI200" s="42"/>
      <c r="BJ200" s="42"/>
      <c r="BK200" s="42"/>
      <c r="BL200" s="42"/>
      <c r="BM200" s="42"/>
      <c r="BN200" s="42">
        <f t="shared" si="388"/>
        <v>18500000</v>
      </c>
      <c r="BO200" s="42">
        <v>18500000</v>
      </c>
      <c r="BP200" s="42"/>
      <c r="BQ200" s="42"/>
      <c r="BR200" s="42"/>
      <c r="BS200" s="42"/>
      <c r="BT200" s="42"/>
      <c r="BU200" s="42"/>
      <c r="BV200" s="42"/>
      <c r="BW200" s="42">
        <f t="shared" si="390"/>
        <v>18500000</v>
      </c>
      <c r="BX200" s="42"/>
      <c r="BY200" s="42">
        <f t="shared" si="321"/>
        <v>-18500000</v>
      </c>
      <c r="BZ200" s="42"/>
    </row>
  </sheetData>
  <autoFilter ref="A3:BX200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2022-05-26T08:25:57Z</dcterms:modified>
</cp:coreProperties>
</file>